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5" windowWidth="19320" windowHeight="3390" tabRatio="700"/>
  </bookViews>
  <sheets>
    <sheet name="Balance Volumetrico" sheetId="36" r:id="rId1"/>
    <sheet name="Temperatura" sheetId="37" r:id="rId2"/>
    <sheet name="Presión Estatica" sheetId="38" r:id="rId3"/>
    <sheet name="PIQ" sheetId="1" r:id="rId4"/>
    <sheet name="AERnn C" sheetId="3" r:id="rId5"/>
    <sheet name="AER S" sheetId="4" r:id="rId6"/>
    <sheet name="Avery" sheetId="5" r:id="rId7"/>
    <sheet name="Beach" sheetId="6" r:id="rId8"/>
    <sheet name="Bravo" sheetId="7" r:id="rId9"/>
    <sheet name="Comex" sheetId="8" r:id="rId10"/>
    <sheet name="Copper" sheetId="9" r:id="rId11"/>
    <sheet name="Crown" sheetId="10" r:id="rId12"/>
    <sheet name="DREnc" sheetId="11" r:id="rId13"/>
    <sheet name="Eaton" sheetId="12" r:id="rId14"/>
    <sheet name="Elicamex" sheetId="13" r:id="rId15"/>
    <sheet name="Euro" sheetId="14" r:id="rId16"/>
    <sheet name="Foam" sheetId="15" r:id="rId17"/>
    <sheet name="Fracsa" sheetId="16" r:id="rId18"/>
    <sheet name="Frenos Trw" sheetId="32" r:id="rId19"/>
    <sheet name="Hitachi" sheetId="17" r:id="rId20"/>
    <sheet name="Ipc" sheetId="18" r:id="rId21"/>
    <sheet name="Jafra" sheetId="19" r:id="rId22"/>
    <sheet name="KH Méx" sheetId="20" r:id="rId23"/>
    <sheet name="Kluber" sheetId="21" r:id="rId24"/>
    <sheet name="Messier" sheetId="22" r:id="rId25"/>
    <sheet name="Metokote" sheetId="23" r:id="rId26"/>
    <sheet name="Mpi" sheetId="24" r:id="rId27"/>
    <sheet name="Narmex" sheetId="25" r:id="rId28"/>
    <sheet name="Norgren" sheetId="26" r:id="rId29"/>
    <sheet name="Rohm" sheetId="27" r:id="rId30"/>
    <sheet name="Ronal" sheetId="28" r:id="rId31"/>
    <sheet name="Samsung" sheetId="29" r:id="rId32"/>
    <sheet name="Securency" sheetId="30" r:id="rId33"/>
    <sheet name="Tafime" sheetId="31" r:id="rId34"/>
    <sheet name="Valeo" sheetId="33" r:id="rId35"/>
    <sheet name="Vrk" sheetId="34" r:id="rId36"/>
  </sheets>
  <definedNames>
    <definedName name="_xlnm.Print_Area" localSheetId="4">'AERnn C'!$A$1:$V$41</definedName>
    <definedName name="_xlnm.Print_Area" localSheetId="0">'Balance Volumetrico'!$A$1:$AR$35</definedName>
  </definedNames>
  <calcPr calcId="152511"/>
</workbook>
</file>

<file path=xl/calcChain.xml><?xml version="1.0" encoding="utf-8"?>
<calcChain xmlns="http://schemas.openxmlformats.org/spreadsheetml/2006/main">
  <c r="AF4" i="37" l="1"/>
  <c r="AE4" i="37"/>
  <c r="AD4" i="37"/>
  <c r="AC4" i="37"/>
  <c r="M5" i="37"/>
  <c r="N5" i="37"/>
  <c r="O5" i="37"/>
  <c r="P5" i="37"/>
  <c r="Q5" i="37"/>
  <c r="R5" i="37"/>
  <c r="S5" i="37"/>
  <c r="T5" i="37"/>
  <c r="U5" i="37"/>
  <c r="V5" i="37"/>
  <c r="W5" i="37"/>
  <c r="X5" i="37"/>
  <c r="Y5" i="37"/>
  <c r="Z5" i="37"/>
  <c r="AA5" i="37"/>
  <c r="AB5" i="37"/>
  <c r="M6" i="37"/>
  <c r="N6" i="37"/>
  <c r="O6" i="37"/>
  <c r="AJ6" i="37" s="1"/>
  <c r="AL6" i="37" s="1"/>
  <c r="P6" i="37"/>
  <c r="Q6" i="37"/>
  <c r="R6" i="37"/>
  <c r="S6" i="37"/>
  <c r="T6" i="37"/>
  <c r="U6" i="37"/>
  <c r="V6" i="37"/>
  <c r="W6" i="37"/>
  <c r="X6" i="37"/>
  <c r="Y6" i="37"/>
  <c r="Z6" i="37"/>
  <c r="AA6" i="37"/>
  <c r="AB6" i="37"/>
  <c r="M7" i="37"/>
  <c r="N7" i="37"/>
  <c r="O7" i="37"/>
  <c r="AJ7" i="37" s="1"/>
  <c r="AL7" i="37" s="1"/>
  <c r="P7" i="37"/>
  <c r="Q7" i="37"/>
  <c r="R7" i="37"/>
  <c r="S7" i="37"/>
  <c r="T7" i="37"/>
  <c r="U7" i="37"/>
  <c r="V7" i="37"/>
  <c r="W7" i="37"/>
  <c r="X7" i="37"/>
  <c r="Y7" i="37"/>
  <c r="Z7" i="37"/>
  <c r="AA7" i="37"/>
  <c r="AB7" i="37"/>
  <c r="M8" i="37"/>
  <c r="N8" i="37"/>
  <c r="O8" i="37"/>
  <c r="AJ8" i="37" s="1"/>
  <c r="P8" i="37"/>
  <c r="Q8" i="37"/>
  <c r="R8" i="37"/>
  <c r="S8" i="37"/>
  <c r="T8" i="37"/>
  <c r="U8" i="37"/>
  <c r="V8" i="37"/>
  <c r="W8" i="37"/>
  <c r="X8" i="37"/>
  <c r="Y8" i="37"/>
  <c r="Z8" i="37"/>
  <c r="AA8" i="37"/>
  <c r="AB8" i="37"/>
  <c r="M9" i="37"/>
  <c r="N9" i="37"/>
  <c r="O9" i="37"/>
  <c r="AJ9" i="37" s="1"/>
  <c r="P9" i="37"/>
  <c r="Q9" i="37"/>
  <c r="R9" i="37"/>
  <c r="S9" i="37"/>
  <c r="T9" i="37"/>
  <c r="U9" i="37"/>
  <c r="V9" i="37"/>
  <c r="W9" i="37"/>
  <c r="X9" i="37"/>
  <c r="Y9" i="37"/>
  <c r="Z9" i="37"/>
  <c r="AA9" i="37"/>
  <c r="AB9" i="37"/>
  <c r="M10" i="37"/>
  <c r="N10" i="37"/>
  <c r="O10" i="37"/>
  <c r="AJ10" i="37" s="1"/>
  <c r="P10" i="37"/>
  <c r="Q10" i="37"/>
  <c r="R10" i="37"/>
  <c r="S10" i="37"/>
  <c r="T10" i="37"/>
  <c r="U10" i="37"/>
  <c r="V10" i="37"/>
  <c r="W10" i="37"/>
  <c r="X10" i="37"/>
  <c r="Y10" i="37"/>
  <c r="Z10" i="37"/>
  <c r="AA10" i="37"/>
  <c r="AB10" i="37"/>
  <c r="M11" i="37"/>
  <c r="N11" i="37"/>
  <c r="O11" i="37"/>
  <c r="AJ11" i="37" s="1"/>
  <c r="AL11" i="37" s="1"/>
  <c r="P11" i="37"/>
  <c r="Q11" i="37"/>
  <c r="R11" i="37"/>
  <c r="S11" i="37"/>
  <c r="T11" i="37"/>
  <c r="U11" i="37"/>
  <c r="V11" i="37"/>
  <c r="W11" i="37"/>
  <c r="X11" i="37"/>
  <c r="Y11" i="37"/>
  <c r="Z11" i="37"/>
  <c r="AA11" i="37"/>
  <c r="AB11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M13" i="37"/>
  <c r="N13" i="37"/>
  <c r="O13" i="37"/>
  <c r="P13" i="37"/>
  <c r="Q13" i="37"/>
  <c r="R13" i="37"/>
  <c r="S13" i="37"/>
  <c r="T13" i="37"/>
  <c r="U13" i="37"/>
  <c r="V13" i="37"/>
  <c r="W13" i="37"/>
  <c r="X13" i="37"/>
  <c r="Y13" i="37"/>
  <c r="Z13" i="37"/>
  <c r="AA13" i="37"/>
  <c r="AB13" i="37"/>
  <c r="M14" i="37"/>
  <c r="N14" i="37"/>
  <c r="O14" i="37"/>
  <c r="P14" i="37"/>
  <c r="Q14" i="37"/>
  <c r="R14" i="37"/>
  <c r="S14" i="37"/>
  <c r="T14" i="37"/>
  <c r="U14" i="37"/>
  <c r="V14" i="37"/>
  <c r="W14" i="37"/>
  <c r="X14" i="37"/>
  <c r="Y14" i="37"/>
  <c r="Z14" i="37"/>
  <c r="AA14" i="37"/>
  <c r="AB14" i="37"/>
  <c r="M15" i="37"/>
  <c r="N15" i="37"/>
  <c r="O15" i="37"/>
  <c r="P15" i="37"/>
  <c r="Q15" i="37"/>
  <c r="R15" i="37"/>
  <c r="S15" i="37"/>
  <c r="T15" i="37"/>
  <c r="U15" i="37"/>
  <c r="V15" i="37"/>
  <c r="W15" i="37"/>
  <c r="X15" i="37"/>
  <c r="Y15" i="37"/>
  <c r="Z15" i="37"/>
  <c r="AA15" i="37"/>
  <c r="AB15" i="37"/>
  <c r="M16" i="37"/>
  <c r="N16" i="37"/>
  <c r="O16" i="37"/>
  <c r="P16" i="37"/>
  <c r="Q16" i="37"/>
  <c r="R16" i="37"/>
  <c r="S16" i="37"/>
  <c r="T16" i="37"/>
  <c r="U16" i="37"/>
  <c r="V16" i="37"/>
  <c r="W16" i="37"/>
  <c r="X16" i="37"/>
  <c r="Y16" i="37"/>
  <c r="Z16" i="37"/>
  <c r="AA16" i="37"/>
  <c r="AB16" i="37"/>
  <c r="M17" i="37"/>
  <c r="N17" i="37"/>
  <c r="O17" i="37"/>
  <c r="P17" i="37"/>
  <c r="Q17" i="37"/>
  <c r="R17" i="37"/>
  <c r="S17" i="37"/>
  <c r="T17" i="37"/>
  <c r="U17" i="37"/>
  <c r="V17" i="37"/>
  <c r="W17" i="37"/>
  <c r="X17" i="37"/>
  <c r="Y17" i="37"/>
  <c r="Z17" i="37"/>
  <c r="AA17" i="37"/>
  <c r="AB17" i="37"/>
  <c r="M18" i="37"/>
  <c r="N18" i="37"/>
  <c r="O18" i="37"/>
  <c r="P18" i="37"/>
  <c r="Q18" i="37"/>
  <c r="R18" i="37"/>
  <c r="S18" i="37"/>
  <c r="T18" i="37"/>
  <c r="U18" i="37"/>
  <c r="V18" i="37"/>
  <c r="W18" i="37"/>
  <c r="X18" i="37"/>
  <c r="Y18" i="37"/>
  <c r="Z18" i="37"/>
  <c r="AA18" i="37"/>
  <c r="AB18" i="37"/>
  <c r="M19" i="37"/>
  <c r="N19" i="37"/>
  <c r="O19" i="37"/>
  <c r="P19" i="37"/>
  <c r="Q19" i="37"/>
  <c r="R19" i="37"/>
  <c r="S19" i="37"/>
  <c r="T19" i="37"/>
  <c r="U19" i="37"/>
  <c r="V19" i="37"/>
  <c r="W19" i="37"/>
  <c r="X19" i="37"/>
  <c r="Y19" i="37"/>
  <c r="Z19" i="37"/>
  <c r="AA19" i="37"/>
  <c r="AB19" i="37"/>
  <c r="M20" i="37"/>
  <c r="N20" i="37"/>
  <c r="O20" i="37"/>
  <c r="P20" i="37"/>
  <c r="Q20" i="37"/>
  <c r="R20" i="37"/>
  <c r="S20" i="37"/>
  <c r="T20" i="37"/>
  <c r="U20" i="37"/>
  <c r="V20" i="37"/>
  <c r="W20" i="37"/>
  <c r="X20" i="37"/>
  <c r="Y20" i="37"/>
  <c r="Z20" i="37"/>
  <c r="AA20" i="37"/>
  <c r="AB20" i="37"/>
  <c r="M21" i="37"/>
  <c r="N21" i="37"/>
  <c r="O21" i="37"/>
  <c r="P21" i="37"/>
  <c r="Q21" i="37"/>
  <c r="R21" i="37"/>
  <c r="S21" i="37"/>
  <c r="T21" i="37"/>
  <c r="U21" i="37"/>
  <c r="V21" i="37"/>
  <c r="W21" i="37"/>
  <c r="X21" i="37"/>
  <c r="Y21" i="37"/>
  <c r="Z21" i="37"/>
  <c r="AA21" i="37"/>
  <c r="AB21" i="37"/>
  <c r="M22" i="37"/>
  <c r="N22" i="37"/>
  <c r="O22" i="37"/>
  <c r="P22" i="37"/>
  <c r="Q22" i="37"/>
  <c r="R22" i="37"/>
  <c r="S22" i="37"/>
  <c r="T22" i="37"/>
  <c r="U22" i="37"/>
  <c r="V22" i="37"/>
  <c r="W22" i="37"/>
  <c r="X22" i="37"/>
  <c r="Y22" i="37"/>
  <c r="Z22" i="37"/>
  <c r="AA22" i="37"/>
  <c r="AB22" i="37"/>
  <c r="M23" i="37"/>
  <c r="N23" i="37"/>
  <c r="O23" i="37"/>
  <c r="P23" i="37"/>
  <c r="Q23" i="37"/>
  <c r="R23" i="37"/>
  <c r="S23" i="37"/>
  <c r="T23" i="37"/>
  <c r="U23" i="37"/>
  <c r="V23" i="37"/>
  <c r="W23" i="37"/>
  <c r="X23" i="37"/>
  <c r="Y23" i="37"/>
  <c r="Z23" i="37"/>
  <c r="AA23" i="37"/>
  <c r="AB23" i="37"/>
  <c r="M24" i="37"/>
  <c r="N24" i="37"/>
  <c r="O24" i="37"/>
  <c r="P24" i="37"/>
  <c r="Q24" i="37"/>
  <c r="R24" i="37"/>
  <c r="S24" i="37"/>
  <c r="T24" i="37"/>
  <c r="U24" i="37"/>
  <c r="V24" i="37"/>
  <c r="W24" i="37"/>
  <c r="X24" i="37"/>
  <c r="Y24" i="37"/>
  <c r="Z24" i="37"/>
  <c r="AA24" i="37"/>
  <c r="AB24" i="37"/>
  <c r="M25" i="37"/>
  <c r="AJ25" i="37" s="1"/>
  <c r="AL25" i="37" s="1"/>
  <c r="N25" i="37"/>
  <c r="O25" i="37"/>
  <c r="P25" i="37"/>
  <c r="Q25" i="37"/>
  <c r="R25" i="37"/>
  <c r="S25" i="37"/>
  <c r="T25" i="37"/>
  <c r="U25" i="37"/>
  <c r="V25" i="37"/>
  <c r="W25" i="37"/>
  <c r="X25" i="37"/>
  <c r="Y25" i="37"/>
  <c r="Z25" i="37"/>
  <c r="AA25" i="37"/>
  <c r="AB25" i="37"/>
  <c r="M26" i="37"/>
  <c r="AJ26" i="37" s="1"/>
  <c r="N26" i="37"/>
  <c r="O26" i="37"/>
  <c r="P26" i="37"/>
  <c r="Q26" i="37"/>
  <c r="R26" i="37"/>
  <c r="S26" i="37"/>
  <c r="T26" i="37"/>
  <c r="U26" i="37"/>
  <c r="V26" i="37"/>
  <c r="W26" i="37"/>
  <c r="X26" i="37"/>
  <c r="Y26" i="37"/>
  <c r="Z26" i="37"/>
  <c r="AA26" i="37"/>
  <c r="AB26" i="37"/>
  <c r="M27" i="37"/>
  <c r="AJ27" i="37" s="1"/>
  <c r="N27" i="37"/>
  <c r="O27" i="37"/>
  <c r="P27" i="37"/>
  <c r="Q27" i="37"/>
  <c r="R27" i="37"/>
  <c r="S27" i="37"/>
  <c r="T27" i="37"/>
  <c r="U27" i="37"/>
  <c r="V27" i="37"/>
  <c r="W27" i="37"/>
  <c r="X27" i="37"/>
  <c r="Y27" i="37"/>
  <c r="Z27" i="37"/>
  <c r="AA27" i="37"/>
  <c r="AB27" i="37"/>
  <c r="M28" i="37"/>
  <c r="N28" i="37"/>
  <c r="O28" i="37"/>
  <c r="P28" i="37"/>
  <c r="Q28" i="37"/>
  <c r="R28" i="37"/>
  <c r="S28" i="37"/>
  <c r="T28" i="37"/>
  <c r="U28" i="37"/>
  <c r="V28" i="37"/>
  <c r="W28" i="37"/>
  <c r="X28" i="37"/>
  <c r="Y28" i="37"/>
  <c r="Z28" i="37"/>
  <c r="AA28" i="37"/>
  <c r="AB28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B4" i="37"/>
  <c r="AA4" i="37"/>
  <c r="Z4" i="37"/>
  <c r="Y4" i="37"/>
  <c r="X4" i="37"/>
  <c r="W4" i="37"/>
  <c r="V4" i="37"/>
  <c r="U4" i="37"/>
  <c r="T4" i="37"/>
  <c r="S4" i="37"/>
  <c r="R4" i="37"/>
  <c r="Q4" i="37"/>
  <c r="P4" i="37"/>
  <c r="O4" i="37"/>
  <c r="N4" i="37"/>
  <c r="M4" i="37"/>
  <c r="C5" i="37"/>
  <c r="D5" i="37"/>
  <c r="E5" i="37"/>
  <c r="F5" i="37"/>
  <c r="G5" i="37"/>
  <c r="H5" i="37"/>
  <c r="I5" i="37"/>
  <c r="J5" i="37"/>
  <c r="K5" i="37"/>
  <c r="L5" i="37"/>
  <c r="C6" i="37"/>
  <c r="AQ4" i="37" s="1"/>
  <c r="D6" i="37"/>
  <c r="E6" i="37"/>
  <c r="F6" i="37"/>
  <c r="G6" i="37"/>
  <c r="H6" i="37"/>
  <c r="I6" i="37"/>
  <c r="J6" i="37"/>
  <c r="K6" i="37"/>
  <c r="L6" i="37"/>
  <c r="C7" i="37"/>
  <c r="D7" i="37"/>
  <c r="E7" i="37"/>
  <c r="F7" i="37"/>
  <c r="G7" i="37"/>
  <c r="H7" i="37"/>
  <c r="I7" i="37"/>
  <c r="J7" i="37"/>
  <c r="K7" i="37"/>
  <c r="L7" i="37"/>
  <c r="C8" i="37"/>
  <c r="D8" i="37"/>
  <c r="E8" i="37"/>
  <c r="F8" i="37"/>
  <c r="G8" i="37"/>
  <c r="H8" i="37"/>
  <c r="I8" i="37"/>
  <c r="J8" i="37"/>
  <c r="K8" i="37"/>
  <c r="L8" i="37"/>
  <c r="C9" i="37"/>
  <c r="D9" i="37"/>
  <c r="E9" i="37"/>
  <c r="F9" i="37"/>
  <c r="G9" i="37"/>
  <c r="H9" i="37"/>
  <c r="I9" i="37"/>
  <c r="J9" i="37"/>
  <c r="K9" i="37"/>
  <c r="L9" i="37"/>
  <c r="C10" i="37"/>
  <c r="D10" i="37"/>
  <c r="E10" i="37"/>
  <c r="F10" i="37"/>
  <c r="G10" i="37"/>
  <c r="H10" i="37"/>
  <c r="I10" i="37"/>
  <c r="J10" i="37"/>
  <c r="K10" i="37"/>
  <c r="L10" i="37"/>
  <c r="C11" i="37"/>
  <c r="D11" i="37"/>
  <c r="E11" i="37"/>
  <c r="F11" i="37"/>
  <c r="G11" i="37"/>
  <c r="H11" i="37"/>
  <c r="I11" i="37"/>
  <c r="J11" i="37"/>
  <c r="K11" i="37"/>
  <c r="L11" i="37"/>
  <c r="C12" i="37"/>
  <c r="D12" i="37"/>
  <c r="E12" i="37"/>
  <c r="F12" i="37"/>
  <c r="G12" i="37"/>
  <c r="AJ12" i="37" s="1"/>
  <c r="H12" i="37"/>
  <c r="I12" i="37"/>
  <c r="J12" i="37"/>
  <c r="K12" i="37"/>
  <c r="L12" i="37"/>
  <c r="C13" i="37"/>
  <c r="D13" i="37"/>
  <c r="E13" i="37"/>
  <c r="AJ13" i="37" s="1"/>
  <c r="F13" i="37"/>
  <c r="G13" i="37"/>
  <c r="H13" i="37"/>
  <c r="I13" i="37"/>
  <c r="J13" i="37"/>
  <c r="K13" i="37"/>
  <c r="L13" i="37"/>
  <c r="C14" i="37"/>
  <c r="AQ14" i="37" s="1"/>
  <c r="AQ18" i="37" s="1"/>
  <c r="D14" i="37"/>
  <c r="E14" i="37"/>
  <c r="F14" i="37"/>
  <c r="G14" i="37"/>
  <c r="H14" i="37"/>
  <c r="I14" i="37"/>
  <c r="J14" i="37"/>
  <c r="K14" i="37"/>
  <c r="L14" i="37"/>
  <c r="C15" i="37"/>
  <c r="D15" i="37"/>
  <c r="E15" i="37"/>
  <c r="F15" i="37"/>
  <c r="G15" i="37"/>
  <c r="H15" i="37"/>
  <c r="I15" i="37"/>
  <c r="J15" i="37"/>
  <c r="K15" i="37"/>
  <c r="L15" i="37"/>
  <c r="C16" i="37"/>
  <c r="D16" i="37"/>
  <c r="E16" i="37"/>
  <c r="F16" i="37"/>
  <c r="G16" i="37"/>
  <c r="H16" i="37"/>
  <c r="I16" i="37"/>
  <c r="J16" i="37"/>
  <c r="K16" i="37"/>
  <c r="L16" i="37"/>
  <c r="C17" i="37"/>
  <c r="D17" i="37"/>
  <c r="E17" i="37"/>
  <c r="F17" i="37"/>
  <c r="G17" i="37"/>
  <c r="H17" i="37"/>
  <c r="I17" i="37"/>
  <c r="J17" i="37"/>
  <c r="K17" i="37"/>
  <c r="L17" i="37"/>
  <c r="C18" i="37"/>
  <c r="D18" i="37"/>
  <c r="E18" i="37"/>
  <c r="F18" i="37"/>
  <c r="G18" i="37"/>
  <c r="H18" i="37"/>
  <c r="I18" i="37"/>
  <c r="J18" i="37"/>
  <c r="K18" i="37"/>
  <c r="L18" i="37"/>
  <c r="C19" i="37"/>
  <c r="D19" i="37"/>
  <c r="E19" i="37"/>
  <c r="F19" i="37"/>
  <c r="G19" i="37"/>
  <c r="H19" i="37"/>
  <c r="I19" i="37"/>
  <c r="J19" i="37"/>
  <c r="K19" i="37"/>
  <c r="L19" i="37"/>
  <c r="C20" i="37"/>
  <c r="D20" i="37"/>
  <c r="E20" i="37"/>
  <c r="F20" i="37"/>
  <c r="G20" i="37"/>
  <c r="AJ20" i="37" s="1"/>
  <c r="H20" i="37"/>
  <c r="I20" i="37"/>
  <c r="J20" i="37"/>
  <c r="K20" i="37"/>
  <c r="L20" i="37"/>
  <c r="C21" i="37"/>
  <c r="D21" i="37"/>
  <c r="E21" i="37"/>
  <c r="F21" i="37"/>
  <c r="G21" i="37"/>
  <c r="H21" i="37"/>
  <c r="I21" i="37"/>
  <c r="J21" i="37"/>
  <c r="K21" i="37"/>
  <c r="L21" i="37"/>
  <c r="C22" i="37"/>
  <c r="AQ21" i="37" s="1"/>
  <c r="D22" i="37"/>
  <c r="E22" i="37"/>
  <c r="F22" i="37"/>
  <c r="G22" i="37"/>
  <c r="H22" i="37"/>
  <c r="I22" i="37"/>
  <c r="J22" i="37"/>
  <c r="K22" i="37"/>
  <c r="L22" i="37"/>
  <c r="C23" i="37"/>
  <c r="D23" i="37"/>
  <c r="E23" i="37"/>
  <c r="F23" i="37"/>
  <c r="G23" i="37"/>
  <c r="H23" i="37"/>
  <c r="I23" i="37"/>
  <c r="J23" i="37"/>
  <c r="K23" i="37"/>
  <c r="L23" i="37"/>
  <c r="C24" i="37"/>
  <c r="D24" i="37"/>
  <c r="E24" i="37"/>
  <c r="F24" i="37"/>
  <c r="G24" i="37"/>
  <c r="H24" i="37"/>
  <c r="I24" i="37"/>
  <c r="J24" i="37"/>
  <c r="K24" i="37"/>
  <c r="L24" i="37"/>
  <c r="C25" i="37"/>
  <c r="D25" i="37"/>
  <c r="E25" i="37"/>
  <c r="F25" i="37"/>
  <c r="G25" i="37"/>
  <c r="H25" i="37"/>
  <c r="I25" i="37"/>
  <c r="J25" i="37"/>
  <c r="K25" i="37"/>
  <c r="L25" i="37"/>
  <c r="C26" i="37"/>
  <c r="D26" i="37"/>
  <c r="E26" i="37"/>
  <c r="F26" i="37"/>
  <c r="G26" i="37"/>
  <c r="H26" i="37"/>
  <c r="I26" i="37"/>
  <c r="J26" i="37"/>
  <c r="K26" i="37"/>
  <c r="L26" i="37"/>
  <c r="C27" i="37"/>
  <c r="D27" i="37"/>
  <c r="E27" i="37"/>
  <c r="F27" i="37"/>
  <c r="G27" i="37"/>
  <c r="H27" i="37"/>
  <c r="I27" i="37"/>
  <c r="J27" i="37"/>
  <c r="K27" i="37"/>
  <c r="L27" i="37"/>
  <c r="C28" i="37"/>
  <c r="D28" i="37"/>
  <c r="E28" i="37"/>
  <c r="F28" i="37"/>
  <c r="G28" i="37"/>
  <c r="AJ28" i="37" s="1"/>
  <c r="AL28" i="37" s="1"/>
  <c r="H28" i="37"/>
  <c r="I28" i="37"/>
  <c r="J28" i="37"/>
  <c r="K28" i="37"/>
  <c r="L28" i="37"/>
  <c r="C29" i="37"/>
  <c r="D29" i="37"/>
  <c r="E29" i="37"/>
  <c r="AJ29" i="37" s="1"/>
  <c r="F29" i="37"/>
  <c r="G29" i="37"/>
  <c r="H29" i="37"/>
  <c r="I29" i="37"/>
  <c r="J29" i="37"/>
  <c r="K29" i="37"/>
  <c r="L29" i="37"/>
  <c r="C30" i="37"/>
  <c r="D30" i="37"/>
  <c r="E30" i="37"/>
  <c r="F30" i="37"/>
  <c r="G30" i="37"/>
  <c r="AJ30" i="37" s="1"/>
  <c r="AL30" i="37" s="1"/>
  <c r="H30" i="37"/>
  <c r="I30" i="37"/>
  <c r="J30" i="37"/>
  <c r="K30" i="37"/>
  <c r="L30" i="37"/>
  <c r="C31" i="37"/>
  <c r="D31" i="37"/>
  <c r="E31" i="37"/>
  <c r="AJ31" i="37" s="1"/>
  <c r="F31" i="37"/>
  <c r="G31" i="37"/>
  <c r="H31" i="37"/>
  <c r="I31" i="37"/>
  <c r="J31" i="37"/>
  <c r="K31" i="37"/>
  <c r="L31" i="37"/>
  <c r="C32" i="37"/>
  <c r="D32" i="37"/>
  <c r="E32" i="37"/>
  <c r="F32" i="37"/>
  <c r="G32" i="37"/>
  <c r="AJ32" i="37" s="1"/>
  <c r="H32" i="37"/>
  <c r="I32" i="37"/>
  <c r="J32" i="37"/>
  <c r="K32" i="37"/>
  <c r="L32" i="37"/>
  <c r="C33" i="37"/>
  <c r="D33" i="37"/>
  <c r="E33" i="37"/>
  <c r="F33" i="37"/>
  <c r="G33" i="37"/>
  <c r="H33" i="37"/>
  <c r="I33" i="37"/>
  <c r="J33" i="37"/>
  <c r="K33" i="37"/>
  <c r="L33" i="37"/>
  <c r="C34" i="37"/>
  <c r="D34" i="37"/>
  <c r="E34" i="37"/>
  <c r="F34" i="37"/>
  <c r="G34" i="37"/>
  <c r="H34" i="37"/>
  <c r="I34" i="37"/>
  <c r="J34" i="37"/>
  <c r="K34" i="37"/>
  <c r="L34" i="37"/>
  <c r="L4" i="37"/>
  <c r="K4" i="37"/>
  <c r="J4" i="37"/>
  <c r="I4" i="37"/>
  <c r="H4" i="37"/>
  <c r="G4" i="37"/>
  <c r="F4" i="37"/>
  <c r="E4" i="37"/>
  <c r="D4" i="37"/>
  <c r="C4" i="37"/>
  <c r="AI34" i="38"/>
  <c r="AH34" i="38"/>
  <c r="AG34" i="38"/>
  <c r="AF34" i="38"/>
  <c r="AE34" i="38"/>
  <c r="AD34" i="38"/>
  <c r="AC34" i="38"/>
  <c r="AB34" i="38"/>
  <c r="AA34" i="38"/>
  <c r="Z34" i="38"/>
  <c r="Y34" i="38"/>
  <c r="X34" i="38"/>
  <c r="W34" i="38"/>
  <c r="V34" i="38"/>
  <c r="U34" i="38"/>
  <c r="T34" i="38"/>
  <c r="S34" i="38"/>
  <c r="R34" i="38"/>
  <c r="Q34" i="38"/>
  <c r="P34" i="38"/>
  <c r="O34" i="38"/>
  <c r="N34" i="38"/>
  <c r="M34" i="38"/>
  <c r="L34" i="38"/>
  <c r="K34" i="38"/>
  <c r="J34" i="38"/>
  <c r="I34" i="38"/>
  <c r="H34" i="38"/>
  <c r="G34" i="38"/>
  <c r="F34" i="38"/>
  <c r="E34" i="38"/>
  <c r="D34" i="38"/>
  <c r="AJ34" i="38" s="1"/>
  <c r="AL34" i="38" s="1"/>
  <c r="C34" i="38"/>
  <c r="AI33" i="38"/>
  <c r="AH33" i="38"/>
  <c r="AG33" i="38"/>
  <c r="AF33" i="38"/>
  <c r="AE33" i="38"/>
  <c r="AD33" i="38"/>
  <c r="AC33" i="38"/>
  <c r="AB33" i="38"/>
  <c r="AA33" i="38"/>
  <c r="Z33" i="38"/>
  <c r="Y33" i="38"/>
  <c r="X33" i="38"/>
  <c r="W33" i="38"/>
  <c r="V33" i="38"/>
  <c r="U33" i="38"/>
  <c r="T33" i="38"/>
  <c r="S33" i="38"/>
  <c r="R33" i="38"/>
  <c r="Q33" i="38"/>
  <c r="P33" i="38"/>
  <c r="O33" i="38"/>
  <c r="N33" i="38"/>
  <c r="M33" i="38"/>
  <c r="L33" i="38"/>
  <c r="K33" i="38"/>
  <c r="J33" i="38"/>
  <c r="I33" i="38"/>
  <c r="H33" i="38"/>
  <c r="G33" i="38"/>
  <c r="F33" i="38"/>
  <c r="E33" i="38"/>
  <c r="D33" i="38"/>
  <c r="AJ33" i="38" s="1"/>
  <c r="AL33" i="38" s="1"/>
  <c r="C33" i="38"/>
  <c r="B33" i="38"/>
  <c r="AI32" i="38"/>
  <c r="AH32" i="38"/>
  <c r="AG32" i="38"/>
  <c r="AF32" i="38"/>
  <c r="AE32" i="38"/>
  <c r="AD32" i="38"/>
  <c r="AC32" i="38"/>
  <c r="AB32" i="38"/>
  <c r="AA32" i="38"/>
  <c r="Z32" i="38"/>
  <c r="Y32" i="38"/>
  <c r="X32" i="38"/>
  <c r="W32" i="38"/>
  <c r="V32" i="38"/>
  <c r="U32" i="38"/>
  <c r="T32" i="38"/>
  <c r="S32" i="38"/>
  <c r="R32" i="38"/>
  <c r="Q32" i="38"/>
  <c r="P32" i="38"/>
  <c r="O32" i="38"/>
  <c r="N32" i="38"/>
  <c r="M32" i="38"/>
  <c r="L32" i="38"/>
  <c r="K32" i="38"/>
  <c r="J32" i="38"/>
  <c r="I32" i="38"/>
  <c r="H32" i="38"/>
  <c r="G32" i="38"/>
  <c r="F32" i="38"/>
  <c r="E32" i="38"/>
  <c r="D32" i="38"/>
  <c r="AJ32" i="38" s="1"/>
  <c r="C32" i="38"/>
  <c r="B32" i="38"/>
  <c r="AI31" i="38"/>
  <c r="AH31" i="38"/>
  <c r="AG31" i="38"/>
  <c r="AF31" i="38"/>
  <c r="AE31" i="38"/>
  <c r="AD31" i="38"/>
  <c r="AC31" i="38"/>
  <c r="AB31" i="38"/>
  <c r="AA31" i="38"/>
  <c r="Z31" i="38"/>
  <c r="Y31" i="38"/>
  <c r="X31" i="38"/>
  <c r="W31" i="38"/>
  <c r="V31" i="38"/>
  <c r="U31" i="38"/>
  <c r="T31" i="38"/>
  <c r="S31" i="38"/>
  <c r="R31" i="38"/>
  <c r="Q31" i="38"/>
  <c r="P31" i="38"/>
  <c r="O31" i="38"/>
  <c r="N31" i="38"/>
  <c r="M31" i="38"/>
  <c r="L31" i="38"/>
  <c r="K31" i="38"/>
  <c r="J31" i="38"/>
  <c r="I31" i="38"/>
  <c r="H31" i="38"/>
  <c r="G31" i="38"/>
  <c r="F31" i="38"/>
  <c r="E31" i="38"/>
  <c r="D31" i="38"/>
  <c r="AJ31" i="38" s="1"/>
  <c r="C31" i="38"/>
  <c r="B31" i="38"/>
  <c r="AI30" i="38"/>
  <c r="AH30" i="38"/>
  <c r="AG30" i="38"/>
  <c r="AF30" i="38"/>
  <c r="AE30" i="38"/>
  <c r="AD30" i="38"/>
  <c r="AC30" i="38"/>
  <c r="AB30" i="38"/>
  <c r="AA30" i="38"/>
  <c r="Z30" i="38"/>
  <c r="Y30" i="38"/>
  <c r="X30" i="38"/>
  <c r="W30" i="38"/>
  <c r="V30" i="38"/>
  <c r="U30" i="38"/>
  <c r="T30" i="38"/>
  <c r="S30" i="38"/>
  <c r="R30" i="38"/>
  <c r="Q30" i="38"/>
  <c r="P30" i="38"/>
  <c r="O30" i="38"/>
  <c r="N30" i="38"/>
  <c r="M30" i="38"/>
  <c r="L30" i="38"/>
  <c r="K30" i="38"/>
  <c r="J30" i="38"/>
  <c r="I30" i="38"/>
  <c r="H30" i="38"/>
  <c r="G30" i="38"/>
  <c r="F30" i="38"/>
  <c r="E30" i="38"/>
  <c r="D30" i="38"/>
  <c r="AJ30" i="38" s="1"/>
  <c r="AL30" i="38" s="1"/>
  <c r="C30" i="38"/>
  <c r="AK30" i="38" s="1"/>
  <c r="B30" i="38"/>
  <c r="B29" i="38" s="1"/>
  <c r="B28" i="38" s="1"/>
  <c r="B27" i="38" s="1"/>
  <c r="B26" i="38" s="1"/>
  <c r="B25" i="38" s="1"/>
  <c r="B24" i="38" s="1"/>
  <c r="B23" i="38" s="1"/>
  <c r="B22" i="38" s="1"/>
  <c r="B21" i="38" s="1"/>
  <c r="B20" i="38" s="1"/>
  <c r="B19" i="38" s="1"/>
  <c r="B18" i="38" s="1"/>
  <c r="B17" i="38" s="1"/>
  <c r="B16" i="38" s="1"/>
  <c r="B15" i="38" s="1"/>
  <c r="B14" i="38" s="1"/>
  <c r="B13" i="38" s="1"/>
  <c r="B12" i="38" s="1"/>
  <c r="B11" i="38" s="1"/>
  <c r="B10" i="38" s="1"/>
  <c r="B9" i="38" s="1"/>
  <c r="B8" i="38" s="1"/>
  <c r="B7" i="38" s="1"/>
  <c r="B6" i="38" s="1"/>
  <c r="B5" i="38" s="1"/>
  <c r="B4" i="38" s="1"/>
  <c r="AI29" i="38"/>
  <c r="AH29" i="38"/>
  <c r="AG29" i="38"/>
  <c r="AF29" i="38"/>
  <c r="AE29" i="38"/>
  <c r="AD29" i="38"/>
  <c r="AC29" i="38"/>
  <c r="AB29" i="38"/>
  <c r="AA29" i="38"/>
  <c r="Z29" i="38"/>
  <c r="Y29" i="38"/>
  <c r="X29" i="38"/>
  <c r="W29" i="38"/>
  <c r="V29" i="38"/>
  <c r="U29" i="38"/>
  <c r="T29" i="38"/>
  <c r="S29" i="38"/>
  <c r="R29" i="38"/>
  <c r="Q29" i="38"/>
  <c r="P29" i="38"/>
  <c r="O29" i="38"/>
  <c r="N29" i="38"/>
  <c r="M29" i="38"/>
  <c r="L29" i="38"/>
  <c r="K29" i="38"/>
  <c r="J29" i="38"/>
  <c r="I29" i="38"/>
  <c r="H29" i="38"/>
  <c r="G29" i="38"/>
  <c r="F29" i="38"/>
  <c r="E29" i="38"/>
  <c r="D29" i="38"/>
  <c r="AJ29" i="38" s="1"/>
  <c r="C29" i="38"/>
  <c r="AI28" i="38"/>
  <c r="AH28" i="38"/>
  <c r="AG28" i="38"/>
  <c r="AF28" i="38"/>
  <c r="AE28" i="38"/>
  <c r="AD28" i="38"/>
  <c r="AC28" i="38"/>
  <c r="AB28" i="38"/>
  <c r="AA28" i="38"/>
  <c r="Z28" i="38"/>
  <c r="Y28" i="38"/>
  <c r="X28" i="38"/>
  <c r="W28" i="38"/>
  <c r="V28" i="38"/>
  <c r="U28" i="38"/>
  <c r="T28" i="38"/>
  <c r="S28" i="38"/>
  <c r="R28" i="38"/>
  <c r="Q28" i="38"/>
  <c r="P28" i="38"/>
  <c r="O28" i="38"/>
  <c r="N28" i="38"/>
  <c r="M28" i="38"/>
  <c r="L28" i="38"/>
  <c r="K28" i="38"/>
  <c r="J28" i="38"/>
  <c r="I28" i="38"/>
  <c r="H28" i="38"/>
  <c r="G28" i="38"/>
  <c r="F28" i="38"/>
  <c r="E28" i="38"/>
  <c r="D28" i="38"/>
  <c r="AJ28" i="38" s="1"/>
  <c r="AL28" i="38" s="1"/>
  <c r="C28" i="38"/>
  <c r="AK28" i="38" s="1"/>
  <c r="AI27" i="38"/>
  <c r="AH27" i="38"/>
  <c r="AG27" i="38"/>
  <c r="AF27" i="38"/>
  <c r="AE27" i="38"/>
  <c r="AD27" i="38"/>
  <c r="AC27" i="38"/>
  <c r="AB27" i="38"/>
  <c r="AA27" i="38"/>
  <c r="Z27" i="38"/>
  <c r="Y27" i="38"/>
  <c r="X27" i="38"/>
  <c r="W27" i="38"/>
  <c r="V27" i="38"/>
  <c r="U27" i="38"/>
  <c r="T27" i="38"/>
  <c r="S27" i="38"/>
  <c r="R27" i="38"/>
  <c r="Q27" i="38"/>
  <c r="P27" i="38"/>
  <c r="O27" i="38"/>
  <c r="N27" i="38"/>
  <c r="M27" i="38"/>
  <c r="L27" i="38"/>
  <c r="K27" i="38"/>
  <c r="J27" i="38"/>
  <c r="I27" i="38"/>
  <c r="H27" i="38"/>
  <c r="G27" i="38"/>
  <c r="F27" i="38"/>
  <c r="E27" i="38"/>
  <c r="D27" i="38"/>
  <c r="AJ27" i="38" s="1"/>
  <c r="C27" i="38"/>
  <c r="AI26" i="38"/>
  <c r="AH26" i="38"/>
  <c r="AG26" i="38"/>
  <c r="AF26" i="38"/>
  <c r="AE26" i="38"/>
  <c r="AD26" i="38"/>
  <c r="AC26" i="38"/>
  <c r="AB26" i="38"/>
  <c r="AA26" i="38"/>
  <c r="Z26" i="38"/>
  <c r="Y26" i="38"/>
  <c r="X26" i="38"/>
  <c r="W26" i="38"/>
  <c r="V26" i="38"/>
  <c r="U26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AJ26" i="38" s="1"/>
  <c r="C26" i="38"/>
  <c r="AI25" i="38"/>
  <c r="AH25" i="38"/>
  <c r="AG25" i="38"/>
  <c r="AF25" i="38"/>
  <c r="AE25" i="38"/>
  <c r="AD25" i="38"/>
  <c r="AC25" i="38"/>
  <c r="AB25" i="38"/>
  <c r="AA25" i="38"/>
  <c r="Z25" i="38"/>
  <c r="Y25" i="38"/>
  <c r="X25" i="38"/>
  <c r="W25" i="38"/>
  <c r="V25" i="38"/>
  <c r="U25" i="38"/>
  <c r="T25" i="38"/>
  <c r="S25" i="38"/>
  <c r="R25" i="38"/>
  <c r="Q25" i="38"/>
  <c r="P25" i="38"/>
  <c r="O25" i="38"/>
  <c r="N25" i="38"/>
  <c r="M25" i="38"/>
  <c r="L25" i="38"/>
  <c r="K25" i="38"/>
  <c r="J25" i="38"/>
  <c r="I25" i="38"/>
  <c r="H25" i="38"/>
  <c r="G25" i="38"/>
  <c r="F25" i="38"/>
  <c r="E25" i="38"/>
  <c r="D25" i="38"/>
  <c r="AJ25" i="38" s="1"/>
  <c r="AL25" i="38" s="1"/>
  <c r="C25" i="38"/>
  <c r="AI24" i="38"/>
  <c r="AH24" i="38"/>
  <c r="AG24" i="38"/>
  <c r="AF24" i="38"/>
  <c r="AE24" i="38"/>
  <c r="AD24" i="38"/>
  <c r="AC24" i="38"/>
  <c r="AB24" i="38"/>
  <c r="AA24" i="38"/>
  <c r="Z24" i="38"/>
  <c r="Y24" i="38"/>
  <c r="X24" i="38"/>
  <c r="W24" i="38"/>
  <c r="V24" i="38"/>
  <c r="U24" i="38"/>
  <c r="T24" i="38"/>
  <c r="S24" i="38"/>
  <c r="R24" i="38"/>
  <c r="Q24" i="38"/>
  <c r="P24" i="38"/>
  <c r="O24" i="38"/>
  <c r="N24" i="38"/>
  <c r="M24" i="38"/>
  <c r="L24" i="38"/>
  <c r="K24" i="38"/>
  <c r="J24" i="38"/>
  <c r="I24" i="38"/>
  <c r="H24" i="38"/>
  <c r="G24" i="38"/>
  <c r="F24" i="38"/>
  <c r="E24" i="38"/>
  <c r="D24" i="38"/>
  <c r="AJ24" i="38" s="1"/>
  <c r="AL24" i="38" s="1"/>
  <c r="C24" i="38"/>
  <c r="AK24" i="38" s="1"/>
  <c r="AI23" i="38"/>
  <c r="AH23" i="38"/>
  <c r="AG23" i="38"/>
  <c r="AF23" i="38"/>
  <c r="AE23" i="38"/>
  <c r="AD23" i="38"/>
  <c r="AC23" i="38"/>
  <c r="AB23" i="38"/>
  <c r="AA23" i="38"/>
  <c r="Z23" i="38"/>
  <c r="Y23" i="38"/>
  <c r="X23" i="38"/>
  <c r="W23" i="38"/>
  <c r="V23" i="38"/>
  <c r="U23" i="38"/>
  <c r="T23" i="38"/>
  <c r="S23" i="38"/>
  <c r="R23" i="38"/>
  <c r="Q23" i="38"/>
  <c r="P23" i="38"/>
  <c r="O23" i="38"/>
  <c r="N23" i="38"/>
  <c r="M23" i="38"/>
  <c r="L23" i="38"/>
  <c r="K23" i="38"/>
  <c r="J23" i="38"/>
  <c r="I23" i="38"/>
  <c r="H23" i="38"/>
  <c r="G23" i="38"/>
  <c r="F23" i="38"/>
  <c r="E23" i="38"/>
  <c r="D23" i="38"/>
  <c r="AJ23" i="38" s="1"/>
  <c r="C23" i="38"/>
  <c r="AI22" i="38"/>
  <c r="AH22" i="38"/>
  <c r="AG22" i="38"/>
  <c r="AF22" i="38"/>
  <c r="AE22" i="38"/>
  <c r="AD22" i="38"/>
  <c r="AC22" i="38"/>
  <c r="AB22" i="38"/>
  <c r="AA22" i="38"/>
  <c r="Z22" i="38"/>
  <c r="Y22" i="38"/>
  <c r="X22" i="38"/>
  <c r="W22" i="38"/>
  <c r="V22" i="38"/>
  <c r="U22" i="38"/>
  <c r="T22" i="38"/>
  <c r="S22" i="38"/>
  <c r="R22" i="38"/>
  <c r="Q22" i="38"/>
  <c r="P22" i="38"/>
  <c r="O22" i="38"/>
  <c r="N22" i="38"/>
  <c r="M22" i="38"/>
  <c r="L22" i="38"/>
  <c r="K22" i="38"/>
  <c r="J22" i="38"/>
  <c r="I22" i="38"/>
  <c r="H22" i="38"/>
  <c r="G22" i="38"/>
  <c r="F22" i="38"/>
  <c r="E22" i="38"/>
  <c r="D22" i="38"/>
  <c r="AJ22" i="38" s="1"/>
  <c r="AL22" i="38" s="1"/>
  <c r="C22" i="38"/>
  <c r="AI21" i="38"/>
  <c r="AH21" i="38"/>
  <c r="AG21" i="38"/>
  <c r="AF21" i="38"/>
  <c r="AE21" i="38"/>
  <c r="AD21" i="38"/>
  <c r="AC21" i="38"/>
  <c r="AB21" i="38"/>
  <c r="AA21" i="38"/>
  <c r="Z21" i="38"/>
  <c r="Y21" i="38"/>
  <c r="X21" i="38"/>
  <c r="W21" i="38"/>
  <c r="V21" i="38"/>
  <c r="U21" i="38"/>
  <c r="T21" i="38"/>
  <c r="S21" i="38"/>
  <c r="R21" i="38"/>
  <c r="Q21" i="38"/>
  <c r="P21" i="38"/>
  <c r="O21" i="38"/>
  <c r="N21" i="38"/>
  <c r="M21" i="38"/>
  <c r="L21" i="38"/>
  <c r="K21" i="38"/>
  <c r="J21" i="38"/>
  <c r="I21" i="38"/>
  <c r="H21" i="38"/>
  <c r="G21" i="38"/>
  <c r="F21" i="38"/>
  <c r="E21" i="38"/>
  <c r="D21" i="38"/>
  <c r="AJ21" i="38" s="1"/>
  <c r="C21" i="38"/>
  <c r="AQ21" i="38" s="1"/>
  <c r="AI20" i="38"/>
  <c r="AH20" i="38"/>
  <c r="AG20" i="38"/>
  <c r="AF20" i="38"/>
  <c r="AE20" i="38"/>
  <c r="AD20" i="38"/>
  <c r="AC20" i="38"/>
  <c r="AB20" i="38"/>
  <c r="AA20" i="38"/>
  <c r="Z20" i="38"/>
  <c r="Y20" i="38"/>
  <c r="X20" i="38"/>
  <c r="W20" i="38"/>
  <c r="V20" i="38"/>
  <c r="U20" i="38"/>
  <c r="T20" i="38"/>
  <c r="S20" i="38"/>
  <c r="R20" i="38"/>
  <c r="Q20" i="38"/>
  <c r="P20" i="38"/>
  <c r="O20" i="38"/>
  <c r="N20" i="38"/>
  <c r="M20" i="38"/>
  <c r="L20" i="38"/>
  <c r="K20" i="38"/>
  <c r="J20" i="38"/>
  <c r="I20" i="38"/>
  <c r="H20" i="38"/>
  <c r="G20" i="38"/>
  <c r="F20" i="38"/>
  <c r="E20" i="38"/>
  <c r="D20" i="38"/>
  <c r="AJ20" i="38" s="1"/>
  <c r="AL20" i="38" s="1"/>
  <c r="C20" i="38"/>
  <c r="AK20" i="38" s="1"/>
  <c r="AI19" i="38"/>
  <c r="AH19" i="38"/>
  <c r="AG19" i="38"/>
  <c r="AF19" i="38"/>
  <c r="AE19" i="38"/>
  <c r="AD19" i="38"/>
  <c r="AC19" i="38"/>
  <c r="AB19" i="38"/>
  <c r="AA19" i="38"/>
  <c r="Z19" i="38"/>
  <c r="Y19" i="38"/>
  <c r="X19" i="38"/>
  <c r="W19" i="38"/>
  <c r="V19" i="38"/>
  <c r="U19" i="38"/>
  <c r="T19" i="38"/>
  <c r="S19" i="38"/>
  <c r="R19" i="38"/>
  <c r="Q19" i="38"/>
  <c r="P19" i="38"/>
  <c r="O19" i="38"/>
  <c r="N19" i="38"/>
  <c r="M19" i="38"/>
  <c r="L19" i="38"/>
  <c r="K19" i="38"/>
  <c r="J19" i="38"/>
  <c r="I19" i="38"/>
  <c r="H19" i="38"/>
  <c r="G19" i="38"/>
  <c r="F19" i="38"/>
  <c r="E19" i="38"/>
  <c r="D19" i="38"/>
  <c r="AJ19" i="38" s="1"/>
  <c r="AL19" i="38" s="1"/>
  <c r="C19" i="38"/>
  <c r="AK19" i="38" s="1"/>
  <c r="AI18" i="38"/>
  <c r="AH18" i="38"/>
  <c r="AG18" i="38"/>
  <c r="AF18" i="38"/>
  <c r="AE18" i="38"/>
  <c r="AD18" i="38"/>
  <c r="AC18" i="38"/>
  <c r="AB18" i="38"/>
  <c r="AA18" i="38"/>
  <c r="Z18" i="38"/>
  <c r="Y18" i="38"/>
  <c r="X18" i="38"/>
  <c r="W18" i="38"/>
  <c r="V18" i="38"/>
  <c r="U18" i="38"/>
  <c r="T18" i="38"/>
  <c r="S18" i="38"/>
  <c r="R18" i="38"/>
  <c r="Q18" i="38"/>
  <c r="P18" i="38"/>
  <c r="O18" i="38"/>
  <c r="N18" i="38"/>
  <c r="M18" i="38"/>
  <c r="L18" i="38"/>
  <c r="K18" i="38"/>
  <c r="J18" i="38"/>
  <c r="I18" i="38"/>
  <c r="H18" i="38"/>
  <c r="G18" i="38"/>
  <c r="F18" i="38"/>
  <c r="E18" i="38"/>
  <c r="D18" i="38"/>
  <c r="AJ18" i="38" s="1"/>
  <c r="C18" i="38"/>
  <c r="AI17" i="38"/>
  <c r="AH17" i="38"/>
  <c r="AG17" i="38"/>
  <c r="AF17" i="38"/>
  <c r="AE17" i="38"/>
  <c r="AD17" i="38"/>
  <c r="AC17" i="38"/>
  <c r="AB17" i="38"/>
  <c r="AA17" i="38"/>
  <c r="Z17" i="38"/>
  <c r="Y17" i="38"/>
  <c r="X17" i="38"/>
  <c r="W17" i="38"/>
  <c r="V17" i="38"/>
  <c r="U17" i="38"/>
  <c r="T17" i="38"/>
  <c r="S17" i="38"/>
  <c r="R17" i="38"/>
  <c r="Q17" i="38"/>
  <c r="P17" i="38"/>
  <c r="O17" i="38"/>
  <c r="N17" i="38"/>
  <c r="M17" i="38"/>
  <c r="L17" i="38"/>
  <c r="K17" i="38"/>
  <c r="J17" i="38"/>
  <c r="I17" i="38"/>
  <c r="H17" i="38"/>
  <c r="G17" i="38"/>
  <c r="F17" i="38"/>
  <c r="E17" i="38"/>
  <c r="D17" i="38"/>
  <c r="AJ17" i="38" s="1"/>
  <c r="AL17" i="38" s="1"/>
  <c r="C17" i="38"/>
  <c r="AI16" i="38"/>
  <c r="AH16" i="38"/>
  <c r="AG16" i="38"/>
  <c r="AF16" i="38"/>
  <c r="AE16" i="38"/>
  <c r="AD16" i="38"/>
  <c r="AC16" i="38"/>
  <c r="AB16" i="38"/>
  <c r="AA16" i="38"/>
  <c r="Z16" i="38"/>
  <c r="Y16" i="38"/>
  <c r="X16" i="38"/>
  <c r="W16" i="38"/>
  <c r="V16" i="38"/>
  <c r="U16" i="38"/>
  <c r="T16" i="38"/>
  <c r="S16" i="38"/>
  <c r="R16" i="38"/>
  <c r="Q16" i="38"/>
  <c r="P16" i="38"/>
  <c r="O16" i="38"/>
  <c r="N16" i="38"/>
  <c r="M16" i="38"/>
  <c r="L16" i="38"/>
  <c r="K16" i="38"/>
  <c r="J16" i="38"/>
  <c r="I16" i="38"/>
  <c r="H16" i="38"/>
  <c r="G16" i="38"/>
  <c r="F16" i="38"/>
  <c r="E16" i="38"/>
  <c r="D16" i="38"/>
  <c r="AJ16" i="38" s="1"/>
  <c r="AL16" i="38" s="1"/>
  <c r="C16" i="38"/>
  <c r="AK16" i="38" s="1"/>
  <c r="AI15" i="38"/>
  <c r="AH15" i="38"/>
  <c r="AG15" i="38"/>
  <c r="AF15" i="38"/>
  <c r="AE15" i="38"/>
  <c r="AD15" i="38"/>
  <c r="AC15" i="38"/>
  <c r="AB15" i="38"/>
  <c r="AA15" i="38"/>
  <c r="Z15" i="38"/>
  <c r="Y15" i="38"/>
  <c r="X15" i="38"/>
  <c r="W15" i="38"/>
  <c r="V15" i="38"/>
  <c r="U15" i="38"/>
  <c r="T15" i="38"/>
  <c r="S15" i="38"/>
  <c r="R15" i="38"/>
  <c r="Q15" i="38"/>
  <c r="P15" i="38"/>
  <c r="O15" i="38"/>
  <c r="N15" i="38"/>
  <c r="M15" i="38"/>
  <c r="L15" i="38"/>
  <c r="K15" i="38"/>
  <c r="J15" i="38"/>
  <c r="I15" i="38"/>
  <c r="H15" i="38"/>
  <c r="G15" i="38"/>
  <c r="F15" i="38"/>
  <c r="E15" i="38"/>
  <c r="D15" i="38"/>
  <c r="AJ15" i="38" s="1"/>
  <c r="AL15" i="38" s="1"/>
  <c r="C15" i="38"/>
  <c r="AK15" i="38" s="1"/>
  <c r="AI14" i="38"/>
  <c r="AH14" i="38"/>
  <c r="AG14" i="38"/>
  <c r="AF14" i="38"/>
  <c r="AE14" i="38"/>
  <c r="AD14" i="38"/>
  <c r="AC14" i="38"/>
  <c r="AB14" i="38"/>
  <c r="AA14" i="38"/>
  <c r="Z14" i="38"/>
  <c r="Y14" i="38"/>
  <c r="X14" i="38"/>
  <c r="W14" i="38"/>
  <c r="V14" i="38"/>
  <c r="U14" i="38"/>
  <c r="T14" i="38"/>
  <c r="S14" i="38"/>
  <c r="R14" i="38"/>
  <c r="Q14" i="38"/>
  <c r="P14" i="38"/>
  <c r="O14" i="38"/>
  <c r="N14" i="38"/>
  <c r="M14" i="38"/>
  <c r="L14" i="38"/>
  <c r="K14" i="38"/>
  <c r="J14" i="38"/>
  <c r="I14" i="38"/>
  <c r="H14" i="38"/>
  <c r="G14" i="38"/>
  <c r="F14" i="38"/>
  <c r="E14" i="38"/>
  <c r="D14" i="38"/>
  <c r="AJ14" i="38" s="1"/>
  <c r="C14" i="38"/>
  <c r="AQ14" i="38" s="1"/>
  <c r="AQ18" i="38" s="1"/>
  <c r="AI13" i="38"/>
  <c r="AH13" i="38"/>
  <c r="AG13" i="38"/>
  <c r="AF13" i="38"/>
  <c r="AE13" i="38"/>
  <c r="AD13" i="38"/>
  <c r="AC13" i="38"/>
  <c r="AB13" i="38"/>
  <c r="AA13" i="38"/>
  <c r="Z13" i="38"/>
  <c r="Y13" i="38"/>
  <c r="X13" i="38"/>
  <c r="W13" i="38"/>
  <c r="V13" i="38"/>
  <c r="U13" i="38"/>
  <c r="T13" i="38"/>
  <c r="S13" i="38"/>
  <c r="R13" i="38"/>
  <c r="Q13" i="38"/>
  <c r="P13" i="38"/>
  <c r="O13" i="38"/>
  <c r="N13" i="38"/>
  <c r="M13" i="38"/>
  <c r="L13" i="38"/>
  <c r="K13" i="38"/>
  <c r="J13" i="38"/>
  <c r="I13" i="38"/>
  <c r="H13" i="38"/>
  <c r="G13" i="38"/>
  <c r="F13" i="38"/>
  <c r="E13" i="38"/>
  <c r="D13" i="38"/>
  <c r="AJ13" i="38" s="1"/>
  <c r="C13" i="38"/>
  <c r="AI12" i="38"/>
  <c r="AH12" i="38"/>
  <c r="AG12" i="38"/>
  <c r="AF12" i="38"/>
  <c r="AE12" i="38"/>
  <c r="AD12" i="38"/>
  <c r="AC12" i="38"/>
  <c r="AB12" i="38"/>
  <c r="AA12" i="38"/>
  <c r="Z12" i="38"/>
  <c r="Y12" i="38"/>
  <c r="X12" i="38"/>
  <c r="W12" i="38"/>
  <c r="V12" i="38"/>
  <c r="U12" i="38"/>
  <c r="T12" i="38"/>
  <c r="S12" i="38"/>
  <c r="R12" i="38"/>
  <c r="Q12" i="38"/>
  <c r="P12" i="38"/>
  <c r="O12" i="38"/>
  <c r="N12" i="38"/>
  <c r="M12" i="38"/>
  <c r="L12" i="38"/>
  <c r="K12" i="38"/>
  <c r="J12" i="38"/>
  <c r="I12" i="38"/>
  <c r="H12" i="38"/>
  <c r="G12" i="38"/>
  <c r="F12" i="38"/>
  <c r="E12" i="38"/>
  <c r="D12" i="38"/>
  <c r="AJ12" i="38" s="1"/>
  <c r="AL12" i="38" s="1"/>
  <c r="C12" i="38"/>
  <c r="AK12" i="38" s="1"/>
  <c r="AI11" i="38"/>
  <c r="AH11" i="38"/>
  <c r="AG11" i="38"/>
  <c r="AF11" i="38"/>
  <c r="AE11" i="38"/>
  <c r="AD11" i="38"/>
  <c r="AC11" i="38"/>
  <c r="AB11" i="38"/>
  <c r="AA11" i="38"/>
  <c r="Z11" i="38"/>
  <c r="Y11" i="38"/>
  <c r="X11" i="38"/>
  <c r="W11" i="38"/>
  <c r="V11" i="38"/>
  <c r="U11" i="38"/>
  <c r="T11" i="38"/>
  <c r="S11" i="38"/>
  <c r="R11" i="38"/>
  <c r="Q11" i="38"/>
  <c r="P11" i="38"/>
  <c r="O11" i="38"/>
  <c r="N11" i="38"/>
  <c r="M11" i="38"/>
  <c r="L11" i="38"/>
  <c r="K11" i="38"/>
  <c r="J11" i="38"/>
  <c r="I11" i="38"/>
  <c r="H11" i="38"/>
  <c r="G11" i="38"/>
  <c r="F11" i="38"/>
  <c r="E11" i="38"/>
  <c r="D11" i="38"/>
  <c r="AJ11" i="38" s="1"/>
  <c r="AL11" i="38" s="1"/>
  <c r="C11" i="38"/>
  <c r="AK11" i="38" s="1"/>
  <c r="AI10" i="38"/>
  <c r="AH10" i="38"/>
  <c r="AG10" i="38"/>
  <c r="AF10" i="38"/>
  <c r="AE10" i="38"/>
  <c r="AD10" i="38"/>
  <c r="AC10" i="38"/>
  <c r="AB10" i="38"/>
  <c r="AA10" i="38"/>
  <c r="Z10" i="38"/>
  <c r="Y10" i="38"/>
  <c r="X10" i="38"/>
  <c r="W10" i="38"/>
  <c r="V10" i="38"/>
  <c r="U10" i="38"/>
  <c r="T10" i="38"/>
  <c r="S10" i="38"/>
  <c r="R10" i="38"/>
  <c r="Q10" i="38"/>
  <c r="P10" i="38"/>
  <c r="O10" i="38"/>
  <c r="N10" i="38"/>
  <c r="M10" i="38"/>
  <c r="L10" i="38"/>
  <c r="K10" i="38"/>
  <c r="J10" i="38"/>
  <c r="I10" i="38"/>
  <c r="H10" i="38"/>
  <c r="G10" i="38"/>
  <c r="F10" i="38"/>
  <c r="E10" i="38"/>
  <c r="D10" i="38"/>
  <c r="AJ10" i="38" s="1"/>
  <c r="C10" i="38"/>
  <c r="AI9" i="38"/>
  <c r="AH9" i="38"/>
  <c r="AG9" i="38"/>
  <c r="AF9" i="38"/>
  <c r="AE9" i="38"/>
  <c r="AD9" i="38"/>
  <c r="AC9" i="38"/>
  <c r="AB9" i="38"/>
  <c r="AA9" i="38"/>
  <c r="Z9" i="38"/>
  <c r="Y9" i="38"/>
  <c r="X9" i="38"/>
  <c r="W9" i="38"/>
  <c r="V9" i="38"/>
  <c r="U9" i="38"/>
  <c r="T9" i="38"/>
  <c r="S9" i="38"/>
  <c r="R9" i="38"/>
  <c r="Q9" i="38"/>
  <c r="P9" i="38"/>
  <c r="O9" i="38"/>
  <c r="N9" i="38"/>
  <c r="M9" i="38"/>
  <c r="L9" i="38"/>
  <c r="K9" i="38"/>
  <c r="J9" i="38"/>
  <c r="I9" i="38"/>
  <c r="H9" i="38"/>
  <c r="G9" i="38"/>
  <c r="F9" i="38"/>
  <c r="E9" i="38"/>
  <c r="D9" i="38"/>
  <c r="AJ9" i="38" s="1"/>
  <c r="C9" i="38"/>
  <c r="AI8" i="38"/>
  <c r="AH8" i="38"/>
  <c r="AG8" i="38"/>
  <c r="AF8" i="38"/>
  <c r="AE8" i="38"/>
  <c r="AD8" i="38"/>
  <c r="AC8" i="38"/>
  <c r="AB8" i="38"/>
  <c r="AA8" i="38"/>
  <c r="Z8" i="38"/>
  <c r="Y8" i="38"/>
  <c r="X8" i="38"/>
  <c r="W8" i="38"/>
  <c r="V8" i="38"/>
  <c r="U8" i="38"/>
  <c r="T8" i="38"/>
  <c r="S8" i="38"/>
  <c r="R8" i="38"/>
  <c r="Q8" i="38"/>
  <c r="P8" i="38"/>
  <c r="O8" i="38"/>
  <c r="N8" i="38"/>
  <c r="M8" i="38"/>
  <c r="L8" i="38"/>
  <c r="K8" i="38"/>
  <c r="J8" i="38"/>
  <c r="I8" i="38"/>
  <c r="H8" i="38"/>
  <c r="G8" i="38"/>
  <c r="F8" i="38"/>
  <c r="E8" i="38"/>
  <c r="D8" i="38"/>
  <c r="AJ8" i="38" s="1"/>
  <c r="C8" i="38"/>
  <c r="AI7" i="38"/>
  <c r="AH7" i="38"/>
  <c r="AG7" i="38"/>
  <c r="AF7" i="38"/>
  <c r="AE7" i="38"/>
  <c r="AD7" i="38"/>
  <c r="AC7" i="38"/>
  <c r="AB7" i="38"/>
  <c r="AA7" i="38"/>
  <c r="Z7" i="38"/>
  <c r="Y7" i="38"/>
  <c r="X7" i="38"/>
  <c r="W7" i="38"/>
  <c r="V7" i="38"/>
  <c r="U7" i="38"/>
  <c r="T7" i="38"/>
  <c r="S7" i="38"/>
  <c r="R7" i="38"/>
  <c r="Q7" i="38"/>
  <c r="P7" i="38"/>
  <c r="O7" i="38"/>
  <c r="N7" i="38"/>
  <c r="M7" i="38"/>
  <c r="L7" i="38"/>
  <c r="K7" i="38"/>
  <c r="J7" i="38"/>
  <c r="I7" i="38"/>
  <c r="H7" i="38"/>
  <c r="G7" i="38"/>
  <c r="F7" i="38"/>
  <c r="E7" i="38"/>
  <c r="D7" i="38"/>
  <c r="AJ7" i="38" s="1"/>
  <c r="AL7" i="38" s="1"/>
  <c r="C7" i="38"/>
  <c r="AK7" i="38" s="1"/>
  <c r="AI6" i="38"/>
  <c r="AH6" i="38"/>
  <c r="AG6" i="38"/>
  <c r="AF6" i="38"/>
  <c r="AE6" i="38"/>
  <c r="AD6" i="38"/>
  <c r="AC6" i="38"/>
  <c r="AB6" i="38"/>
  <c r="AA6" i="38"/>
  <c r="Z6" i="38"/>
  <c r="Y6" i="38"/>
  <c r="X6" i="38"/>
  <c r="W6" i="38"/>
  <c r="V6" i="38"/>
  <c r="U6" i="38"/>
  <c r="T6" i="38"/>
  <c r="S6" i="38"/>
  <c r="R6" i="38"/>
  <c r="Q6" i="38"/>
  <c r="P6" i="38"/>
  <c r="O6" i="38"/>
  <c r="N6" i="38"/>
  <c r="M6" i="38"/>
  <c r="L6" i="38"/>
  <c r="K6" i="38"/>
  <c r="J6" i="38"/>
  <c r="I6" i="38"/>
  <c r="H6" i="38"/>
  <c r="G6" i="38"/>
  <c r="F6" i="38"/>
  <c r="E6" i="38"/>
  <c r="D6" i="38"/>
  <c r="AJ6" i="38" s="1"/>
  <c r="AL6" i="38" s="1"/>
  <c r="C6" i="38"/>
  <c r="AO5" i="38"/>
  <c r="AI5" i="38"/>
  <c r="AH5" i="38"/>
  <c r="AG5" i="38"/>
  <c r="AF5" i="38"/>
  <c r="AE5" i="38"/>
  <c r="AD5" i="38"/>
  <c r="AC5" i="38"/>
  <c r="AB5" i="38"/>
  <c r="AA5" i="38"/>
  <c r="Z5" i="38"/>
  <c r="Y5" i="38"/>
  <c r="X5" i="38"/>
  <c r="W5" i="38"/>
  <c r="V5" i="38"/>
  <c r="U5" i="38"/>
  <c r="T5" i="38"/>
  <c r="S5" i="38"/>
  <c r="R5" i="38"/>
  <c r="Q5" i="38"/>
  <c r="P5" i="38"/>
  <c r="O5" i="38"/>
  <c r="N5" i="38"/>
  <c r="M5" i="38"/>
  <c r="L5" i="38"/>
  <c r="K5" i="38"/>
  <c r="J5" i="38"/>
  <c r="I5" i="38"/>
  <c r="H5" i="38"/>
  <c r="G5" i="38"/>
  <c r="F5" i="38"/>
  <c r="E5" i="38"/>
  <c r="D5" i="38"/>
  <c r="AJ5" i="38" s="1"/>
  <c r="AL5" i="38" s="1"/>
  <c r="C5" i="38"/>
  <c r="AK5" i="38" s="1"/>
  <c r="AI4" i="38"/>
  <c r="AH4" i="38"/>
  <c r="AG4" i="38"/>
  <c r="AF4" i="38"/>
  <c r="AE4" i="38"/>
  <c r="AD4" i="38"/>
  <c r="AC4" i="38"/>
  <c r="AB4" i="38"/>
  <c r="AA4" i="38"/>
  <c r="Z4" i="38"/>
  <c r="Y4" i="38"/>
  <c r="X4" i="38"/>
  <c r="W4" i="38"/>
  <c r="V4" i="38"/>
  <c r="U4" i="38"/>
  <c r="T4" i="38"/>
  <c r="S4" i="38"/>
  <c r="R4" i="38"/>
  <c r="Q4" i="38"/>
  <c r="P4" i="38"/>
  <c r="O4" i="38"/>
  <c r="N4" i="38"/>
  <c r="M4" i="38"/>
  <c r="L4" i="38"/>
  <c r="K4" i="38"/>
  <c r="J4" i="38"/>
  <c r="I4" i="38"/>
  <c r="H4" i="38"/>
  <c r="G4" i="38"/>
  <c r="F4" i="38"/>
  <c r="E4" i="38"/>
  <c r="D4" i="38"/>
  <c r="AJ4" i="38" s="1"/>
  <c r="C4" i="38"/>
  <c r="AQ4" i="38" s="1"/>
  <c r="I2" i="38"/>
  <c r="J2" i="38" s="1"/>
  <c r="K2" i="38" s="1"/>
  <c r="L2" i="38" s="1"/>
  <c r="M2" i="38" s="1"/>
  <c r="N2" i="38" s="1"/>
  <c r="O2" i="38" s="1"/>
  <c r="P2" i="38" s="1"/>
  <c r="Q2" i="38" s="1"/>
  <c r="R2" i="38" s="1"/>
  <c r="S2" i="38" s="1"/>
  <c r="T2" i="38" s="1"/>
  <c r="U2" i="38" s="1"/>
  <c r="V2" i="38" s="1"/>
  <c r="W2" i="38" s="1"/>
  <c r="X2" i="38" s="1"/>
  <c r="Y2" i="38" s="1"/>
  <c r="Z2" i="38" s="1"/>
  <c r="AA2" i="38" s="1"/>
  <c r="AB2" i="38" s="1"/>
  <c r="AC2" i="38" s="1"/>
  <c r="AD2" i="38" s="1"/>
  <c r="AE2" i="38" s="1"/>
  <c r="AF2" i="38" s="1"/>
  <c r="AG2" i="38" s="1"/>
  <c r="AH2" i="38" s="1"/>
  <c r="AI2" i="38" s="1"/>
  <c r="AJ2" i="38" s="1"/>
  <c r="E2" i="38"/>
  <c r="F2" i="38" s="1"/>
  <c r="G2" i="38" s="1"/>
  <c r="H2" i="38" s="1"/>
  <c r="D2" i="38"/>
  <c r="AI34" i="37"/>
  <c r="AH34" i="37"/>
  <c r="AG34" i="37"/>
  <c r="AF34" i="37"/>
  <c r="AE34" i="37"/>
  <c r="AD34" i="37"/>
  <c r="AC34" i="37"/>
  <c r="AI33" i="37"/>
  <c r="AH33" i="37"/>
  <c r="AG33" i="37"/>
  <c r="AF33" i="37"/>
  <c r="AE33" i="37"/>
  <c r="AD33" i="37"/>
  <c r="AC33" i="37"/>
  <c r="B33" i="37"/>
  <c r="B32" i="37" s="1"/>
  <c r="B31" i="37" s="1"/>
  <c r="B30" i="37" s="1"/>
  <c r="B29" i="37" s="1"/>
  <c r="B28" i="37" s="1"/>
  <c r="B27" i="37" s="1"/>
  <c r="B26" i="37" s="1"/>
  <c r="B25" i="37" s="1"/>
  <c r="B24" i="37" s="1"/>
  <c r="B23" i="37" s="1"/>
  <c r="B22" i="37" s="1"/>
  <c r="B21" i="37" s="1"/>
  <c r="B20" i="37" s="1"/>
  <c r="B19" i="37" s="1"/>
  <c r="B18" i="37" s="1"/>
  <c r="B17" i="37" s="1"/>
  <c r="B16" i="37" s="1"/>
  <c r="B15" i="37" s="1"/>
  <c r="B14" i="37" s="1"/>
  <c r="B13" i="37" s="1"/>
  <c r="B12" i="37" s="1"/>
  <c r="B11" i="37" s="1"/>
  <c r="B10" i="37" s="1"/>
  <c r="B9" i="37" s="1"/>
  <c r="B8" i="37" s="1"/>
  <c r="B7" i="37" s="1"/>
  <c r="B6" i="37" s="1"/>
  <c r="B5" i="37" s="1"/>
  <c r="B4" i="37" s="1"/>
  <c r="AI32" i="37"/>
  <c r="AH32" i="37"/>
  <c r="AG32" i="37"/>
  <c r="AF32" i="37"/>
  <c r="AE32" i="37"/>
  <c r="AD32" i="37"/>
  <c r="AC32" i="37"/>
  <c r="AI31" i="37"/>
  <c r="AH31" i="37"/>
  <c r="AG31" i="37"/>
  <c r="AF31" i="37"/>
  <c r="AE31" i="37"/>
  <c r="AD31" i="37"/>
  <c r="AC31" i="37"/>
  <c r="AI30" i="37"/>
  <c r="AH30" i="37"/>
  <c r="AG30" i="37"/>
  <c r="AF30" i="37"/>
  <c r="AE30" i="37"/>
  <c r="AD30" i="37"/>
  <c r="AC30" i="37"/>
  <c r="AI29" i="37"/>
  <c r="AH29" i="37"/>
  <c r="AG29" i="37"/>
  <c r="AF29" i="37"/>
  <c r="AE29" i="37"/>
  <c r="AD29" i="37"/>
  <c r="AC29" i="37"/>
  <c r="AI28" i="37"/>
  <c r="AH28" i="37"/>
  <c r="AG28" i="37"/>
  <c r="AF28" i="37"/>
  <c r="AE28" i="37"/>
  <c r="AD28" i="37"/>
  <c r="AC28" i="37"/>
  <c r="AQ28" i="37"/>
  <c r="AI27" i="37"/>
  <c r="AH27" i="37"/>
  <c r="AG27" i="37"/>
  <c r="AF27" i="37"/>
  <c r="AE27" i="37"/>
  <c r="AD27" i="37"/>
  <c r="AC27" i="37"/>
  <c r="AI26" i="37"/>
  <c r="AH26" i="37"/>
  <c r="AG26" i="37"/>
  <c r="AF26" i="37"/>
  <c r="AE26" i="37"/>
  <c r="AD26" i="37"/>
  <c r="AC26" i="37"/>
  <c r="AI25" i="37"/>
  <c r="AH25" i="37"/>
  <c r="AG25" i="37"/>
  <c r="AF25" i="37"/>
  <c r="AE25" i="37"/>
  <c r="AD25" i="37"/>
  <c r="AC25" i="37"/>
  <c r="AI24" i="37"/>
  <c r="AH24" i="37"/>
  <c r="AG24" i="37"/>
  <c r="AF24" i="37"/>
  <c r="AE24" i="37"/>
  <c r="AD24" i="37"/>
  <c r="AC24" i="37"/>
  <c r="AI23" i="37"/>
  <c r="AH23" i="37"/>
  <c r="AG23" i="37"/>
  <c r="AF23" i="37"/>
  <c r="AE23" i="37"/>
  <c r="AD23" i="37"/>
  <c r="AC23" i="37"/>
  <c r="AI22" i="37"/>
  <c r="AH22" i="37"/>
  <c r="AG22" i="37"/>
  <c r="AF22" i="37"/>
  <c r="AE22" i="37"/>
  <c r="AD22" i="37"/>
  <c r="AC22" i="37"/>
  <c r="AI21" i="37"/>
  <c r="AH21" i="37"/>
  <c r="AG21" i="37"/>
  <c r="AF21" i="37"/>
  <c r="AE21" i="37"/>
  <c r="AD21" i="37"/>
  <c r="AC21" i="37"/>
  <c r="AI20" i="37"/>
  <c r="AH20" i="37"/>
  <c r="AG20" i="37"/>
  <c r="AF20" i="37"/>
  <c r="AE20" i="37"/>
  <c r="AD20" i="37"/>
  <c r="AC20" i="37"/>
  <c r="AI19" i="37"/>
  <c r="AH19" i="37"/>
  <c r="AG19" i="37"/>
  <c r="AF19" i="37"/>
  <c r="AE19" i="37"/>
  <c r="AD19" i="37"/>
  <c r="AC19" i="37"/>
  <c r="AJ19" i="37"/>
  <c r="AL19" i="37" s="1"/>
  <c r="AI18" i="37"/>
  <c r="AH18" i="37"/>
  <c r="AG18" i="37"/>
  <c r="AF18" i="37"/>
  <c r="AE18" i="37"/>
  <c r="AD18" i="37"/>
  <c r="AC18" i="37"/>
  <c r="AJ18" i="37"/>
  <c r="AI17" i="37"/>
  <c r="AH17" i="37"/>
  <c r="AG17" i="37"/>
  <c r="AF17" i="37"/>
  <c r="AE17" i="37"/>
  <c r="AD17" i="37"/>
  <c r="AC17" i="37"/>
  <c r="AJ17" i="37"/>
  <c r="AL17" i="37" s="1"/>
  <c r="AI16" i="37"/>
  <c r="AH16" i="37"/>
  <c r="AG16" i="37"/>
  <c r="AF16" i="37"/>
  <c r="AE16" i="37"/>
  <c r="AD16" i="37"/>
  <c r="AC16" i="37"/>
  <c r="AI15" i="37"/>
  <c r="AH15" i="37"/>
  <c r="AG15" i="37"/>
  <c r="AF15" i="37"/>
  <c r="AE15" i="37"/>
  <c r="AD15" i="37"/>
  <c r="AC15" i="37"/>
  <c r="AI14" i="37"/>
  <c r="AH14" i="37"/>
  <c r="AG14" i="37"/>
  <c r="AF14" i="37"/>
  <c r="AE14" i="37"/>
  <c r="AD14" i="37"/>
  <c r="AC14" i="37"/>
  <c r="AI13" i="37"/>
  <c r="AH13" i="37"/>
  <c r="AG13" i="37"/>
  <c r="AF13" i="37"/>
  <c r="AE13" i="37"/>
  <c r="AD13" i="37"/>
  <c r="AC13" i="37"/>
  <c r="AI12" i="37"/>
  <c r="AH12" i="37"/>
  <c r="AG12" i="37"/>
  <c r="AF12" i="37"/>
  <c r="AE12" i="37"/>
  <c r="AD12" i="37"/>
  <c r="AC12" i="37"/>
  <c r="AI11" i="37"/>
  <c r="AH11" i="37"/>
  <c r="AG11" i="37"/>
  <c r="AF11" i="37"/>
  <c r="AE11" i="37"/>
  <c r="AD11" i="37"/>
  <c r="AC11" i="37"/>
  <c r="AI10" i="37"/>
  <c r="AH10" i="37"/>
  <c r="AG10" i="37"/>
  <c r="AF10" i="37"/>
  <c r="AE10" i="37"/>
  <c r="AD10" i="37"/>
  <c r="AC10" i="37"/>
  <c r="AI9" i="37"/>
  <c r="AH9" i="37"/>
  <c r="AG9" i="37"/>
  <c r="AF9" i="37"/>
  <c r="AE9" i="37"/>
  <c r="AD9" i="37"/>
  <c r="AC9" i="37"/>
  <c r="AI8" i="37"/>
  <c r="AH8" i="37"/>
  <c r="AG8" i="37"/>
  <c r="AF8" i="37"/>
  <c r="AE8" i="37"/>
  <c r="AD8" i="37"/>
  <c r="AC8" i="37"/>
  <c r="AI7" i="37"/>
  <c r="AH7" i="37"/>
  <c r="AG7" i="37"/>
  <c r="AF7" i="37"/>
  <c r="AE7" i="37"/>
  <c r="AD7" i="37"/>
  <c r="AC7" i="37"/>
  <c r="AI6" i="37"/>
  <c r="AH6" i="37"/>
  <c r="AG6" i="37"/>
  <c r="AF6" i="37"/>
  <c r="AE6" i="37"/>
  <c r="AD6" i="37"/>
  <c r="AC6" i="37"/>
  <c r="AO5" i="37"/>
  <c r="AI5" i="37"/>
  <c r="AH5" i="37"/>
  <c r="AG5" i="37"/>
  <c r="AF5" i="37"/>
  <c r="AE5" i="37"/>
  <c r="AD5" i="37"/>
  <c r="AC5" i="37"/>
  <c r="AI4" i="37"/>
  <c r="AH4" i="37"/>
  <c r="E2" i="37"/>
  <c r="F2" i="37" s="1"/>
  <c r="G2" i="37" s="1"/>
  <c r="H2" i="37" s="1"/>
  <c r="I2" i="37" s="1"/>
  <c r="J2" i="37" s="1"/>
  <c r="K2" i="37" s="1"/>
  <c r="L2" i="37" s="1"/>
  <c r="M2" i="37" s="1"/>
  <c r="N2" i="37" s="1"/>
  <c r="O2" i="37" s="1"/>
  <c r="P2" i="37" s="1"/>
  <c r="Q2" i="37" s="1"/>
  <c r="R2" i="37" s="1"/>
  <c r="S2" i="37" s="1"/>
  <c r="T2" i="37" s="1"/>
  <c r="U2" i="37" s="1"/>
  <c r="V2" i="37" s="1"/>
  <c r="W2" i="37" s="1"/>
  <c r="X2" i="37" s="1"/>
  <c r="Y2" i="37" s="1"/>
  <c r="Z2" i="37" s="1"/>
  <c r="AA2" i="37" s="1"/>
  <c r="AB2" i="37" s="1"/>
  <c r="AC2" i="37" s="1"/>
  <c r="AD2" i="37" s="1"/>
  <c r="AE2" i="37" s="1"/>
  <c r="AF2" i="37" s="1"/>
  <c r="AG2" i="37" s="1"/>
  <c r="AH2" i="37" s="1"/>
  <c r="AI2" i="37" s="1"/>
  <c r="AJ2" i="37" s="1"/>
  <c r="D2" i="37"/>
  <c r="AJ33" i="37" l="1"/>
  <c r="AL33" i="37" s="1"/>
  <c r="AM29" i="37" s="1"/>
  <c r="AO29" i="37" s="1"/>
  <c r="AJ23" i="37"/>
  <c r="AJ22" i="37"/>
  <c r="AL22" i="37" s="1"/>
  <c r="AJ21" i="37"/>
  <c r="AK21" i="37" s="1"/>
  <c r="AJ16" i="37"/>
  <c r="AL16" i="37" s="1"/>
  <c r="AJ15" i="37"/>
  <c r="AL15" i="37" s="1"/>
  <c r="AJ5" i="37"/>
  <c r="AJ34" i="37"/>
  <c r="AL34" i="37" s="1"/>
  <c r="AJ24" i="37"/>
  <c r="AL24" i="37" s="1"/>
  <c r="AJ14" i="37"/>
  <c r="AJ4" i="37"/>
  <c r="AK4" i="37" s="1"/>
  <c r="AL12" i="37"/>
  <c r="AK12" i="37"/>
  <c r="AL20" i="37"/>
  <c r="AK20" i="37"/>
  <c r="AL5" i="37"/>
  <c r="AK5" i="37"/>
  <c r="AK17" i="37"/>
  <c r="AK25" i="37"/>
  <c r="AK14" i="38"/>
  <c r="AL14" i="38"/>
  <c r="AL23" i="38"/>
  <c r="AK23" i="38"/>
  <c r="AK27" i="38"/>
  <c r="AL27" i="38"/>
  <c r="AL32" i="38"/>
  <c r="AK32" i="38"/>
  <c r="AL8" i="38"/>
  <c r="AK8" i="38"/>
  <c r="AK17" i="38"/>
  <c r="AK25" i="38"/>
  <c r="AK33" i="38"/>
  <c r="AK10" i="38"/>
  <c r="AL10" i="38"/>
  <c r="AL18" i="38"/>
  <c r="AK18" i="38"/>
  <c r="AL26" i="38"/>
  <c r="AK26" i="38"/>
  <c r="AL4" i="38"/>
  <c r="AM5" i="38" s="1"/>
  <c r="AK4" i="38"/>
  <c r="AK6" i="38"/>
  <c r="AL9" i="38"/>
  <c r="AK9" i="38"/>
  <c r="AL13" i="38"/>
  <c r="AM8" i="38" s="1"/>
  <c r="AO8" i="38" s="1"/>
  <c r="AK13" i="38"/>
  <c r="AL21" i="38"/>
  <c r="AK21" i="38"/>
  <c r="AK22" i="38"/>
  <c r="AL29" i="38"/>
  <c r="AM29" i="38" s="1"/>
  <c r="AO29" i="38" s="1"/>
  <c r="AK29" i="38"/>
  <c r="AL31" i="38"/>
  <c r="AK31" i="38"/>
  <c r="AK34" i="38"/>
  <c r="AQ28" i="38"/>
  <c r="AQ7" i="38"/>
  <c r="AL23" i="37"/>
  <c r="AK23" i="37"/>
  <c r="AL27" i="37"/>
  <c r="AK27" i="37"/>
  <c r="AL31" i="37"/>
  <c r="AK31" i="37"/>
  <c r="AK6" i="37"/>
  <c r="AK9" i="37"/>
  <c r="AL9" i="37"/>
  <c r="AL13" i="37"/>
  <c r="AK13" i="37"/>
  <c r="AL21" i="37"/>
  <c r="AK22" i="37"/>
  <c r="AK29" i="37"/>
  <c r="AL29" i="37"/>
  <c r="AK30" i="37"/>
  <c r="AK33" i="37"/>
  <c r="AK8" i="37"/>
  <c r="AL8" i="37"/>
  <c r="AK32" i="37"/>
  <c r="AL32" i="37"/>
  <c r="AK7" i="37"/>
  <c r="AL10" i="37"/>
  <c r="AK10" i="37"/>
  <c r="AK11" i="37"/>
  <c r="AL14" i="37"/>
  <c r="AK14" i="37"/>
  <c r="AK15" i="37"/>
  <c r="AL18" i="37"/>
  <c r="AK18" i="37"/>
  <c r="AK19" i="37"/>
  <c r="AL26" i="37"/>
  <c r="AK26" i="37"/>
  <c r="AQ7" i="37"/>
  <c r="AK28" i="37"/>
  <c r="U6" i="5"/>
  <c r="U25" i="26"/>
  <c r="U24" i="21"/>
  <c r="U25" i="9"/>
  <c r="U25" i="6"/>
  <c r="U24" i="4"/>
  <c r="U28" i="33"/>
  <c r="U27" i="33"/>
  <c r="U26" i="33"/>
  <c r="E42" i="1"/>
  <c r="E44" i="1"/>
  <c r="E45" i="1"/>
  <c r="E46" i="1" s="1"/>
  <c r="AO5" i="36"/>
  <c r="U7" i="30"/>
  <c r="U8" i="30"/>
  <c r="U6" i="30"/>
  <c r="U17" i="31"/>
  <c r="U16" i="31"/>
  <c r="U15" i="31"/>
  <c r="U14" i="31"/>
  <c r="U13" i="31"/>
  <c r="U12" i="31"/>
  <c r="U11" i="31"/>
  <c r="U10" i="31"/>
  <c r="U9" i="31"/>
  <c r="AM22" i="37" l="1"/>
  <c r="AO22" i="37" s="1"/>
  <c r="AK16" i="37"/>
  <c r="AK34" i="37"/>
  <c r="AK24" i="37"/>
  <c r="AL4" i="37"/>
  <c r="AM5" i="37" s="1"/>
  <c r="AM8" i="37"/>
  <c r="AO8" i="37" s="1"/>
  <c r="AM15" i="37"/>
  <c r="AO15" i="37" s="1"/>
  <c r="AM15" i="38"/>
  <c r="AO15" i="38" s="1"/>
  <c r="AO2" i="38" s="1"/>
  <c r="AM2" i="38" s="1"/>
  <c r="AM22" i="38"/>
  <c r="AO22" i="38" s="1"/>
  <c r="W8" i="26"/>
  <c r="X8" i="26" s="1"/>
  <c r="U8" i="26"/>
  <c r="AF14" i="36"/>
  <c r="AF15" i="36"/>
  <c r="AH24" i="36"/>
  <c r="AH25" i="36"/>
  <c r="AH26" i="36"/>
  <c r="D2" i="36"/>
  <c r="E2" i="36" s="1"/>
  <c r="F2" i="36" s="1"/>
  <c r="G2" i="36" s="1"/>
  <c r="H2" i="36" s="1"/>
  <c r="I2" i="36" s="1"/>
  <c r="J2" i="36" s="1"/>
  <c r="K2" i="36" s="1"/>
  <c r="L2" i="36" s="1"/>
  <c r="M2" i="36" s="1"/>
  <c r="N2" i="36" s="1"/>
  <c r="O2" i="36" s="1"/>
  <c r="P2" i="36" s="1"/>
  <c r="Q2" i="36" s="1"/>
  <c r="R2" i="36" s="1"/>
  <c r="S2" i="36" s="1"/>
  <c r="T2" i="36" s="1"/>
  <c r="B33" i="36"/>
  <c r="B32" i="36" s="1"/>
  <c r="B31" i="36" s="1"/>
  <c r="B30" i="36" s="1"/>
  <c r="B29" i="36" s="1"/>
  <c r="B28" i="36" s="1"/>
  <c r="B27" i="36" s="1"/>
  <c r="B26" i="36" s="1"/>
  <c r="B25" i="36" s="1"/>
  <c r="B24" i="36" s="1"/>
  <c r="B23" i="36" s="1"/>
  <c r="B22" i="36" s="1"/>
  <c r="B21" i="36" s="1"/>
  <c r="B20" i="36" s="1"/>
  <c r="B19" i="36" s="1"/>
  <c r="B18" i="36" s="1"/>
  <c r="B17" i="36" s="1"/>
  <c r="B16" i="36" s="1"/>
  <c r="B15" i="36" s="1"/>
  <c r="B14" i="36" s="1"/>
  <c r="B13" i="36" s="1"/>
  <c r="B12" i="36" s="1"/>
  <c r="B11" i="36" s="1"/>
  <c r="B10" i="36" s="1"/>
  <c r="B9" i="36" s="1"/>
  <c r="B8" i="36" s="1"/>
  <c r="B7" i="36" s="1"/>
  <c r="B6" i="36" s="1"/>
  <c r="B5" i="36" s="1"/>
  <c r="B4" i="36" s="1"/>
  <c r="AO2" i="37" l="1"/>
  <c r="AM2" i="37" s="1"/>
  <c r="U2" i="36"/>
  <c r="V2" i="36" s="1"/>
  <c r="W2" i="36" s="1"/>
  <c r="X2" i="36" s="1"/>
  <c r="Y2" i="36" s="1"/>
  <c r="Z2" i="36" s="1"/>
  <c r="AA2" i="36" s="1"/>
  <c r="AB2" i="36" s="1"/>
  <c r="AC2" i="36" s="1"/>
  <c r="AD2" i="36" s="1"/>
  <c r="AE2" i="36" s="1"/>
  <c r="AF2" i="36" s="1"/>
  <c r="AG2" i="36" s="1"/>
  <c r="AH2" i="36" s="1"/>
  <c r="AI2" i="36" s="1"/>
  <c r="U26" i="32" l="1"/>
  <c r="AG24" i="36" s="1"/>
  <c r="U36" i="34"/>
  <c r="AI34" i="36" s="1"/>
  <c r="U35" i="34"/>
  <c r="AI33" i="36" s="1"/>
  <c r="U34" i="34"/>
  <c r="AI32" i="36" s="1"/>
  <c r="U33" i="34"/>
  <c r="AI31" i="36" s="1"/>
  <c r="U32" i="34"/>
  <c r="AI30" i="36" s="1"/>
  <c r="U31" i="34"/>
  <c r="AI29" i="36" s="1"/>
  <c r="U30" i="34"/>
  <c r="AI28" i="36" s="1"/>
  <c r="U29" i="34"/>
  <c r="AI27" i="36" s="1"/>
  <c r="U28" i="34"/>
  <c r="AI26" i="36" s="1"/>
  <c r="U27" i="34"/>
  <c r="AI25" i="36" s="1"/>
  <c r="U26" i="34"/>
  <c r="AI24" i="36" s="1"/>
  <c r="U25" i="34"/>
  <c r="AI23" i="36" s="1"/>
  <c r="U24" i="34"/>
  <c r="AI22" i="36" s="1"/>
  <c r="U23" i="34"/>
  <c r="AI21" i="36" s="1"/>
  <c r="U22" i="34"/>
  <c r="AI20" i="36" s="1"/>
  <c r="U21" i="34"/>
  <c r="AI19" i="36" s="1"/>
  <c r="U20" i="34"/>
  <c r="AI18" i="36" s="1"/>
  <c r="U19" i="34"/>
  <c r="AI17" i="36" s="1"/>
  <c r="U18" i="34"/>
  <c r="AI16" i="36" s="1"/>
  <c r="U17" i="34"/>
  <c r="AI15" i="36" s="1"/>
  <c r="U16" i="34"/>
  <c r="AI14" i="36" s="1"/>
  <c r="U15" i="34"/>
  <c r="AI13" i="36" s="1"/>
  <c r="U14" i="34"/>
  <c r="AI12" i="36" s="1"/>
  <c r="U13" i="34"/>
  <c r="AI11" i="36" s="1"/>
  <c r="U12" i="34"/>
  <c r="AI10" i="36" s="1"/>
  <c r="U11" i="34"/>
  <c r="AI9" i="36" s="1"/>
  <c r="U10" i="34"/>
  <c r="AI8" i="36" s="1"/>
  <c r="U9" i="34"/>
  <c r="AI7" i="36" s="1"/>
  <c r="U8" i="34"/>
  <c r="AI6" i="36" s="1"/>
  <c r="U7" i="34"/>
  <c r="AI5" i="36" s="1"/>
  <c r="U6" i="34"/>
  <c r="AI4" i="36" s="1"/>
  <c r="U36" i="33"/>
  <c r="AH34" i="36" s="1"/>
  <c r="U35" i="33"/>
  <c r="AH33" i="36" s="1"/>
  <c r="U34" i="33"/>
  <c r="AH32" i="36" s="1"/>
  <c r="U33" i="33"/>
  <c r="AH31" i="36" s="1"/>
  <c r="U32" i="33"/>
  <c r="AH30" i="36" s="1"/>
  <c r="U31" i="33"/>
  <c r="AH29" i="36" s="1"/>
  <c r="U30" i="33"/>
  <c r="AH28" i="36" s="1"/>
  <c r="U29" i="33"/>
  <c r="AH27" i="36" s="1"/>
  <c r="U25" i="33"/>
  <c r="AH23" i="36" s="1"/>
  <c r="U24" i="33"/>
  <c r="AH22" i="36" s="1"/>
  <c r="U23" i="33"/>
  <c r="AH21" i="36" s="1"/>
  <c r="U22" i="33"/>
  <c r="AH20" i="36" s="1"/>
  <c r="U21" i="33"/>
  <c r="AH19" i="36" s="1"/>
  <c r="U20" i="33"/>
  <c r="AH18" i="36" s="1"/>
  <c r="U19" i="33"/>
  <c r="AH17" i="36" s="1"/>
  <c r="U18" i="33"/>
  <c r="AH16" i="36" s="1"/>
  <c r="U17" i="33"/>
  <c r="AH15" i="36" s="1"/>
  <c r="U16" i="33"/>
  <c r="AH14" i="36" s="1"/>
  <c r="U15" i="33"/>
  <c r="AH13" i="36" s="1"/>
  <c r="U14" i="33"/>
  <c r="AH12" i="36" s="1"/>
  <c r="U13" i="33"/>
  <c r="AH11" i="36" s="1"/>
  <c r="U12" i="33"/>
  <c r="AH10" i="36" s="1"/>
  <c r="U11" i="33"/>
  <c r="AH9" i="36" s="1"/>
  <c r="U10" i="33"/>
  <c r="AH8" i="36" s="1"/>
  <c r="U9" i="33"/>
  <c r="AH7" i="36" s="1"/>
  <c r="U8" i="33"/>
  <c r="AH6" i="36" s="1"/>
  <c r="U7" i="33"/>
  <c r="AH5" i="36" s="1"/>
  <c r="U6" i="33"/>
  <c r="AH4" i="36" s="1"/>
  <c r="U36" i="32"/>
  <c r="AG34" i="36" s="1"/>
  <c r="U35" i="32"/>
  <c r="AG33" i="36" s="1"/>
  <c r="U34" i="32"/>
  <c r="AG32" i="36" s="1"/>
  <c r="U33" i="32"/>
  <c r="AG31" i="36" s="1"/>
  <c r="U32" i="32"/>
  <c r="AG30" i="36" s="1"/>
  <c r="U31" i="32"/>
  <c r="AG29" i="36" s="1"/>
  <c r="U30" i="32"/>
  <c r="AG28" i="36" s="1"/>
  <c r="U29" i="32"/>
  <c r="AG27" i="36" s="1"/>
  <c r="U28" i="32"/>
  <c r="AG26" i="36" s="1"/>
  <c r="U27" i="32"/>
  <c r="AG25" i="36" s="1"/>
  <c r="U25" i="32"/>
  <c r="AG23" i="36" s="1"/>
  <c r="U24" i="32"/>
  <c r="AG22" i="36" s="1"/>
  <c r="U23" i="32"/>
  <c r="AG21" i="36" s="1"/>
  <c r="U22" i="32"/>
  <c r="AG20" i="36" s="1"/>
  <c r="U21" i="32"/>
  <c r="AG19" i="36" s="1"/>
  <c r="U20" i="32"/>
  <c r="AG18" i="36" s="1"/>
  <c r="U19" i="32"/>
  <c r="AG17" i="36" s="1"/>
  <c r="U18" i="32"/>
  <c r="AG16" i="36" s="1"/>
  <c r="U17" i="32"/>
  <c r="AG15" i="36" s="1"/>
  <c r="U16" i="32"/>
  <c r="AG14" i="36" s="1"/>
  <c r="U15" i="32"/>
  <c r="AG13" i="36" s="1"/>
  <c r="U14" i="32"/>
  <c r="AG12" i="36" s="1"/>
  <c r="U13" i="32"/>
  <c r="AG11" i="36" s="1"/>
  <c r="U12" i="32"/>
  <c r="AG10" i="36" s="1"/>
  <c r="U11" i="32"/>
  <c r="AG9" i="36" s="1"/>
  <c r="U10" i="32"/>
  <c r="AG8" i="36" s="1"/>
  <c r="U9" i="32"/>
  <c r="AG7" i="36" s="1"/>
  <c r="U8" i="32"/>
  <c r="AG6" i="36" s="1"/>
  <c r="U7" i="32"/>
  <c r="AG5" i="36" s="1"/>
  <c r="U6" i="32"/>
  <c r="AG4" i="36" s="1"/>
  <c r="U36" i="31"/>
  <c r="AF34" i="36" s="1"/>
  <c r="U35" i="31"/>
  <c r="AF33" i="36" s="1"/>
  <c r="U34" i="31"/>
  <c r="AF32" i="36" s="1"/>
  <c r="U33" i="31"/>
  <c r="AF31" i="36" s="1"/>
  <c r="U32" i="31"/>
  <c r="AF30" i="36" s="1"/>
  <c r="U31" i="31"/>
  <c r="AF29" i="36" s="1"/>
  <c r="U30" i="31"/>
  <c r="AF28" i="36" s="1"/>
  <c r="U29" i="31"/>
  <c r="AF27" i="36" s="1"/>
  <c r="U28" i="31"/>
  <c r="AF26" i="36" s="1"/>
  <c r="U27" i="31"/>
  <c r="AF25" i="36" s="1"/>
  <c r="U26" i="31"/>
  <c r="AF24" i="36" s="1"/>
  <c r="U25" i="31"/>
  <c r="AF23" i="36" s="1"/>
  <c r="U24" i="31"/>
  <c r="AF22" i="36" s="1"/>
  <c r="U23" i="31"/>
  <c r="AF21" i="36" s="1"/>
  <c r="U22" i="31"/>
  <c r="AF20" i="36" s="1"/>
  <c r="U21" i="31"/>
  <c r="AF19" i="36" s="1"/>
  <c r="U20" i="31"/>
  <c r="AF18" i="36" s="1"/>
  <c r="U19" i="31"/>
  <c r="AF17" i="36" s="1"/>
  <c r="U18" i="31"/>
  <c r="AF16" i="36" s="1"/>
  <c r="AF13" i="36"/>
  <c r="AF12" i="36"/>
  <c r="AF11" i="36"/>
  <c r="AF10" i="36"/>
  <c r="AF9" i="36"/>
  <c r="AF8" i="36"/>
  <c r="AF7" i="36"/>
  <c r="U8" i="31"/>
  <c r="AF6" i="36" s="1"/>
  <c r="U7" i="31"/>
  <c r="AF5" i="36" s="1"/>
  <c r="U6" i="31"/>
  <c r="AF4" i="36" s="1"/>
  <c r="AA23" i="36"/>
  <c r="U24" i="26"/>
  <c r="AA22" i="36" s="1"/>
  <c r="V22" i="36"/>
  <c r="U30" i="9"/>
  <c r="J28" i="36" s="1"/>
  <c r="U29" i="9"/>
  <c r="J27" i="36" s="1"/>
  <c r="U27" i="9"/>
  <c r="J25" i="36" s="1"/>
  <c r="U26" i="9"/>
  <c r="J24" i="36" s="1"/>
  <c r="J23" i="36"/>
  <c r="U24" i="9"/>
  <c r="J22" i="36" s="1"/>
  <c r="U36" i="30"/>
  <c r="AE34" i="36" s="1"/>
  <c r="U35" i="30"/>
  <c r="AE33" i="36" s="1"/>
  <c r="U34" i="30"/>
  <c r="AE32" i="36" s="1"/>
  <c r="U33" i="30"/>
  <c r="AE31" i="36" s="1"/>
  <c r="U32" i="30"/>
  <c r="AE30" i="36" s="1"/>
  <c r="U31" i="30"/>
  <c r="AE29" i="36" s="1"/>
  <c r="U30" i="30"/>
  <c r="AE28" i="36" s="1"/>
  <c r="U29" i="30"/>
  <c r="AE27" i="36" s="1"/>
  <c r="U28" i="30"/>
  <c r="AE26" i="36" s="1"/>
  <c r="U27" i="30"/>
  <c r="AE25" i="36" s="1"/>
  <c r="U26" i="30"/>
  <c r="AE24" i="36" s="1"/>
  <c r="U25" i="30"/>
  <c r="AE23" i="36" s="1"/>
  <c r="U24" i="30"/>
  <c r="AE22" i="36" s="1"/>
  <c r="U23" i="30"/>
  <c r="AE21" i="36" s="1"/>
  <c r="U22" i="30"/>
  <c r="AE20" i="36" s="1"/>
  <c r="U21" i="30"/>
  <c r="AE19" i="36" s="1"/>
  <c r="U20" i="30"/>
  <c r="AE18" i="36" s="1"/>
  <c r="U19" i="30"/>
  <c r="AE17" i="36" s="1"/>
  <c r="U18" i="30"/>
  <c r="AE16" i="36" s="1"/>
  <c r="U17" i="30"/>
  <c r="AE15" i="36" s="1"/>
  <c r="U16" i="30"/>
  <c r="AE14" i="36" s="1"/>
  <c r="U15" i="30"/>
  <c r="AE13" i="36" s="1"/>
  <c r="U14" i="30"/>
  <c r="AE12" i="36" s="1"/>
  <c r="U13" i="30"/>
  <c r="AE11" i="36" s="1"/>
  <c r="U12" i="30"/>
  <c r="AE10" i="36" s="1"/>
  <c r="U11" i="30"/>
  <c r="AE9" i="36" s="1"/>
  <c r="U10" i="30"/>
  <c r="AE8" i="36" s="1"/>
  <c r="U9" i="30"/>
  <c r="AE7" i="36" s="1"/>
  <c r="AE6" i="36"/>
  <c r="AE5" i="36"/>
  <c r="AE4" i="36"/>
  <c r="U36" i="29"/>
  <c r="AD34" i="36" s="1"/>
  <c r="U35" i="29"/>
  <c r="AD33" i="36" s="1"/>
  <c r="U34" i="29"/>
  <c r="AD32" i="36" s="1"/>
  <c r="U33" i="29"/>
  <c r="AD31" i="36" s="1"/>
  <c r="U32" i="29"/>
  <c r="AD30" i="36" s="1"/>
  <c r="U31" i="29"/>
  <c r="AD29" i="36" s="1"/>
  <c r="U30" i="29"/>
  <c r="AD28" i="36" s="1"/>
  <c r="U29" i="29"/>
  <c r="AD27" i="36" s="1"/>
  <c r="U28" i="29"/>
  <c r="AD26" i="36" s="1"/>
  <c r="U27" i="29"/>
  <c r="AD25" i="36" s="1"/>
  <c r="U26" i="29"/>
  <c r="AD24" i="36" s="1"/>
  <c r="U25" i="29"/>
  <c r="AD23" i="36" s="1"/>
  <c r="U24" i="29"/>
  <c r="AD22" i="36" s="1"/>
  <c r="U23" i="29"/>
  <c r="AD21" i="36" s="1"/>
  <c r="U22" i="29"/>
  <c r="AD20" i="36" s="1"/>
  <c r="U21" i="29"/>
  <c r="AD19" i="36" s="1"/>
  <c r="U20" i="29"/>
  <c r="AD18" i="36" s="1"/>
  <c r="U19" i="29"/>
  <c r="AD17" i="36" s="1"/>
  <c r="U18" i="29"/>
  <c r="AD16" i="36" s="1"/>
  <c r="U17" i="29"/>
  <c r="AD15" i="36" s="1"/>
  <c r="U16" i="29"/>
  <c r="AD14" i="36" s="1"/>
  <c r="U15" i="29"/>
  <c r="AD13" i="36" s="1"/>
  <c r="U14" i="29"/>
  <c r="AD12" i="36" s="1"/>
  <c r="U11" i="29"/>
  <c r="AD9" i="36" s="1"/>
  <c r="U10" i="29"/>
  <c r="AD8" i="36" s="1"/>
  <c r="U9" i="29"/>
  <c r="AD7" i="36" s="1"/>
  <c r="U8" i="29"/>
  <c r="AD6" i="36" s="1"/>
  <c r="U7" i="29"/>
  <c r="AD5" i="36" s="1"/>
  <c r="U6" i="29"/>
  <c r="AD4" i="36" s="1"/>
  <c r="U36" i="28"/>
  <c r="AC34" i="36" s="1"/>
  <c r="U35" i="28"/>
  <c r="AC33" i="36" s="1"/>
  <c r="U34" i="28"/>
  <c r="AC32" i="36" s="1"/>
  <c r="U33" i="28"/>
  <c r="AC31" i="36" s="1"/>
  <c r="U32" i="28"/>
  <c r="AC30" i="36" s="1"/>
  <c r="U31" i="28"/>
  <c r="AC29" i="36" s="1"/>
  <c r="U30" i="28"/>
  <c r="AC28" i="36" s="1"/>
  <c r="U29" i="28"/>
  <c r="AC27" i="36" s="1"/>
  <c r="U28" i="28"/>
  <c r="AC26" i="36" s="1"/>
  <c r="U27" i="28"/>
  <c r="AC25" i="36" s="1"/>
  <c r="U26" i="28"/>
  <c r="AC24" i="36" s="1"/>
  <c r="U25" i="28"/>
  <c r="AC23" i="36" s="1"/>
  <c r="U24" i="28"/>
  <c r="AC22" i="36" s="1"/>
  <c r="U23" i="28"/>
  <c r="AC21" i="36" s="1"/>
  <c r="U22" i="28"/>
  <c r="AC20" i="36" s="1"/>
  <c r="U21" i="28"/>
  <c r="AC19" i="36" s="1"/>
  <c r="U20" i="28"/>
  <c r="AC18" i="36" s="1"/>
  <c r="U19" i="28"/>
  <c r="AC17" i="36" s="1"/>
  <c r="U18" i="28"/>
  <c r="AC16" i="36" s="1"/>
  <c r="U17" i="28"/>
  <c r="AC15" i="36" s="1"/>
  <c r="U16" i="28"/>
  <c r="AC14" i="36" s="1"/>
  <c r="U15" i="28"/>
  <c r="AC13" i="36" s="1"/>
  <c r="U14" i="28"/>
  <c r="AC12" i="36" s="1"/>
  <c r="U13" i="28"/>
  <c r="AC11" i="36" s="1"/>
  <c r="U12" i="28"/>
  <c r="AC10" i="36" s="1"/>
  <c r="U11" i="28"/>
  <c r="AC9" i="36" s="1"/>
  <c r="U10" i="28"/>
  <c r="AC8" i="36" s="1"/>
  <c r="U9" i="28"/>
  <c r="AC7" i="36" s="1"/>
  <c r="U8" i="28"/>
  <c r="AC6" i="36" s="1"/>
  <c r="U7" i="28"/>
  <c r="AC5" i="36" s="1"/>
  <c r="U6" i="28"/>
  <c r="AC4" i="36" s="1"/>
  <c r="U36" i="27"/>
  <c r="AB34" i="36" s="1"/>
  <c r="U35" i="27"/>
  <c r="AB33" i="36" s="1"/>
  <c r="U34" i="27"/>
  <c r="AB32" i="36" s="1"/>
  <c r="U33" i="27"/>
  <c r="AB31" i="36" s="1"/>
  <c r="U32" i="27"/>
  <c r="AB30" i="36" s="1"/>
  <c r="U31" i="27"/>
  <c r="AB29" i="36" s="1"/>
  <c r="U30" i="27"/>
  <c r="AB28" i="36" s="1"/>
  <c r="U29" i="27"/>
  <c r="AB27" i="36" s="1"/>
  <c r="U28" i="27"/>
  <c r="AB26" i="36" s="1"/>
  <c r="U27" i="27"/>
  <c r="AB25" i="36" s="1"/>
  <c r="U26" i="27"/>
  <c r="AB24" i="36" s="1"/>
  <c r="U25" i="27"/>
  <c r="AB23" i="36" s="1"/>
  <c r="U24" i="27"/>
  <c r="AB22" i="36" s="1"/>
  <c r="U23" i="27"/>
  <c r="AB21" i="36" s="1"/>
  <c r="U22" i="27"/>
  <c r="AB20" i="36" s="1"/>
  <c r="U21" i="27"/>
  <c r="AB19" i="36" s="1"/>
  <c r="U20" i="27"/>
  <c r="AB18" i="36" s="1"/>
  <c r="U19" i="27"/>
  <c r="AB17" i="36" s="1"/>
  <c r="U18" i="27"/>
  <c r="AB16" i="36" s="1"/>
  <c r="U17" i="27"/>
  <c r="AB15" i="36" s="1"/>
  <c r="U16" i="27"/>
  <c r="AB14" i="36" s="1"/>
  <c r="U15" i="27"/>
  <c r="AB13" i="36" s="1"/>
  <c r="U14" i="27"/>
  <c r="AB12" i="36" s="1"/>
  <c r="U13" i="27"/>
  <c r="AB11" i="36" s="1"/>
  <c r="U12" i="27"/>
  <c r="AB10" i="36" s="1"/>
  <c r="U11" i="27"/>
  <c r="AB9" i="36" s="1"/>
  <c r="U10" i="27"/>
  <c r="AB8" i="36" s="1"/>
  <c r="U9" i="27"/>
  <c r="AB7" i="36" s="1"/>
  <c r="U8" i="27"/>
  <c r="AB6" i="36" s="1"/>
  <c r="U7" i="27"/>
  <c r="AB5" i="36" s="1"/>
  <c r="U6" i="27"/>
  <c r="AB4" i="36" s="1"/>
  <c r="U36" i="26"/>
  <c r="AA34" i="36" s="1"/>
  <c r="U35" i="26"/>
  <c r="AA33" i="36" s="1"/>
  <c r="U34" i="26"/>
  <c r="AA32" i="36" s="1"/>
  <c r="U33" i="26"/>
  <c r="AA31" i="36" s="1"/>
  <c r="U32" i="26"/>
  <c r="AA30" i="36" s="1"/>
  <c r="U31" i="26"/>
  <c r="AA29" i="36" s="1"/>
  <c r="U30" i="26"/>
  <c r="AA28" i="36" s="1"/>
  <c r="U29" i="26"/>
  <c r="AA27" i="36" s="1"/>
  <c r="U28" i="26"/>
  <c r="AA26" i="36" s="1"/>
  <c r="U27" i="26"/>
  <c r="AA25" i="36" s="1"/>
  <c r="U26" i="26"/>
  <c r="AA24" i="36" s="1"/>
  <c r="U23" i="26"/>
  <c r="AA21" i="36" s="1"/>
  <c r="U22" i="26"/>
  <c r="AA20" i="36" s="1"/>
  <c r="U21" i="26"/>
  <c r="AA19" i="36" s="1"/>
  <c r="U20" i="26"/>
  <c r="AA18" i="36" s="1"/>
  <c r="U19" i="26"/>
  <c r="AA17" i="36" s="1"/>
  <c r="U18" i="26"/>
  <c r="AA16" i="36" s="1"/>
  <c r="U17" i="26"/>
  <c r="AA15" i="36" s="1"/>
  <c r="U16" i="26"/>
  <c r="AA14" i="36" s="1"/>
  <c r="U15" i="26"/>
  <c r="AA13" i="36" s="1"/>
  <c r="U14" i="26"/>
  <c r="AA12" i="36" s="1"/>
  <c r="U13" i="26"/>
  <c r="AA11" i="36" s="1"/>
  <c r="U12" i="26"/>
  <c r="AA10" i="36" s="1"/>
  <c r="U11" i="26"/>
  <c r="AA9" i="36" s="1"/>
  <c r="U10" i="26"/>
  <c r="AA8" i="36" s="1"/>
  <c r="U9" i="26"/>
  <c r="AA7" i="36" s="1"/>
  <c r="AA6" i="36"/>
  <c r="U7" i="26"/>
  <c r="AA5" i="36" s="1"/>
  <c r="U6" i="26"/>
  <c r="AA4" i="36" s="1"/>
  <c r="U36" i="25"/>
  <c r="Z34" i="36" s="1"/>
  <c r="U35" i="25"/>
  <c r="Z33" i="36" s="1"/>
  <c r="U34" i="25"/>
  <c r="Z32" i="36" s="1"/>
  <c r="U33" i="25"/>
  <c r="Z31" i="36" s="1"/>
  <c r="U32" i="25"/>
  <c r="Z30" i="36" s="1"/>
  <c r="U31" i="25"/>
  <c r="Z29" i="36" s="1"/>
  <c r="U30" i="25"/>
  <c r="Z28" i="36" s="1"/>
  <c r="U29" i="25"/>
  <c r="Z27" i="36" s="1"/>
  <c r="U28" i="25"/>
  <c r="Z26" i="36" s="1"/>
  <c r="U27" i="25"/>
  <c r="Z25" i="36" s="1"/>
  <c r="U26" i="25"/>
  <c r="Z24" i="36" s="1"/>
  <c r="U25" i="25"/>
  <c r="Z23" i="36" s="1"/>
  <c r="U24" i="25"/>
  <c r="Z22" i="36" s="1"/>
  <c r="U23" i="25"/>
  <c r="Z21" i="36" s="1"/>
  <c r="U22" i="25"/>
  <c r="Z20" i="36" s="1"/>
  <c r="U21" i="25"/>
  <c r="Z19" i="36" s="1"/>
  <c r="U20" i="25"/>
  <c r="Z18" i="36" s="1"/>
  <c r="U19" i="25"/>
  <c r="Z17" i="36" s="1"/>
  <c r="U18" i="25"/>
  <c r="Z16" i="36" s="1"/>
  <c r="U17" i="25"/>
  <c r="Z15" i="36" s="1"/>
  <c r="U16" i="25"/>
  <c r="Z14" i="36" s="1"/>
  <c r="U15" i="25"/>
  <c r="Z13" i="36" s="1"/>
  <c r="U14" i="25"/>
  <c r="Z12" i="36" s="1"/>
  <c r="U13" i="25"/>
  <c r="Z11" i="36" s="1"/>
  <c r="U12" i="25"/>
  <c r="Z10" i="36" s="1"/>
  <c r="U11" i="25"/>
  <c r="Z9" i="36" s="1"/>
  <c r="U10" i="25"/>
  <c r="Z8" i="36" s="1"/>
  <c r="U9" i="25"/>
  <c r="Z7" i="36" s="1"/>
  <c r="U8" i="25"/>
  <c r="Z6" i="36" s="1"/>
  <c r="U7" i="25"/>
  <c r="Z5" i="36" s="1"/>
  <c r="U6" i="25"/>
  <c r="Z4" i="36" s="1"/>
  <c r="U36" i="24"/>
  <c r="Y34" i="36" s="1"/>
  <c r="U35" i="24"/>
  <c r="Y33" i="36" s="1"/>
  <c r="U34" i="24"/>
  <c r="Y32" i="36" s="1"/>
  <c r="U33" i="24"/>
  <c r="Y31" i="36" s="1"/>
  <c r="U32" i="24"/>
  <c r="Y30" i="36" s="1"/>
  <c r="U31" i="24"/>
  <c r="Y29" i="36" s="1"/>
  <c r="U30" i="24"/>
  <c r="Y28" i="36" s="1"/>
  <c r="U29" i="24"/>
  <c r="Y27" i="36" s="1"/>
  <c r="U28" i="24"/>
  <c r="Y26" i="36" s="1"/>
  <c r="U27" i="24"/>
  <c r="Y25" i="36" s="1"/>
  <c r="U26" i="24"/>
  <c r="Y24" i="36" s="1"/>
  <c r="U25" i="24"/>
  <c r="Y23" i="36" s="1"/>
  <c r="U24" i="24"/>
  <c r="Y22" i="36" s="1"/>
  <c r="U23" i="24"/>
  <c r="Y21" i="36" s="1"/>
  <c r="U22" i="24"/>
  <c r="Y20" i="36" s="1"/>
  <c r="U21" i="24"/>
  <c r="Y19" i="36" s="1"/>
  <c r="U20" i="24"/>
  <c r="Y18" i="36" s="1"/>
  <c r="U19" i="24"/>
  <c r="Y17" i="36" s="1"/>
  <c r="U18" i="24"/>
  <c r="Y16" i="36" s="1"/>
  <c r="U17" i="24"/>
  <c r="Y15" i="36" s="1"/>
  <c r="U16" i="24"/>
  <c r="Y14" i="36" s="1"/>
  <c r="U15" i="24"/>
  <c r="Y13" i="36" s="1"/>
  <c r="U14" i="24"/>
  <c r="Y12" i="36" s="1"/>
  <c r="U13" i="24"/>
  <c r="Y11" i="36" s="1"/>
  <c r="U12" i="24"/>
  <c r="Y10" i="36" s="1"/>
  <c r="U11" i="24"/>
  <c r="Y9" i="36" s="1"/>
  <c r="U10" i="24"/>
  <c r="Y8" i="36" s="1"/>
  <c r="U9" i="24"/>
  <c r="Y7" i="36" s="1"/>
  <c r="U8" i="24"/>
  <c r="Y6" i="36" s="1"/>
  <c r="U7" i="24"/>
  <c r="Y5" i="36" s="1"/>
  <c r="U6" i="24"/>
  <c r="Y4" i="36" s="1"/>
  <c r="U36" i="23"/>
  <c r="X34" i="36" s="1"/>
  <c r="U35" i="23"/>
  <c r="X33" i="36" s="1"/>
  <c r="U34" i="23"/>
  <c r="X32" i="36" s="1"/>
  <c r="U33" i="23"/>
  <c r="X31" i="36" s="1"/>
  <c r="U32" i="23"/>
  <c r="X30" i="36" s="1"/>
  <c r="U31" i="23"/>
  <c r="X29" i="36" s="1"/>
  <c r="U30" i="23"/>
  <c r="X28" i="36" s="1"/>
  <c r="U29" i="23"/>
  <c r="X27" i="36" s="1"/>
  <c r="U28" i="23"/>
  <c r="X26" i="36" s="1"/>
  <c r="U27" i="23"/>
  <c r="X25" i="36" s="1"/>
  <c r="U26" i="23"/>
  <c r="X24" i="36" s="1"/>
  <c r="U25" i="23"/>
  <c r="X23" i="36" s="1"/>
  <c r="U24" i="23"/>
  <c r="X22" i="36" s="1"/>
  <c r="U23" i="23"/>
  <c r="X21" i="36" s="1"/>
  <c r="U22" i="23"/>
  <c r="X20" i="36" s="1"/>
  <c r="U21" i="23"/>
  <c r="X19" i="36" s="1"/>
  <c r="U20" i="23"/>
  <c r="X18" i="36" s="1"/>
  <c r="U19" i="23"/>
  <c r="X17" i="36" s="1"/>
  <c r="U18" i="23"/>
  <c r="X16" i="36" s="1"/>
  <c r="U17" i="23"/>
  <c r="X15" i="36" s="1"/>
  <c r="U16" i="23"/>
  <c r="X14" i="36" s="1"/>
  <c r="U15" i="23"/>
  <c r="X13" i="36" s="1"/>
  <c r="U14" i="23"/>
  <c r="X12" i="36" s="1"/>
  <c r="U13" i="23"/>
  <c r="X11" i="36" s="1"/>
  <c r="U12" i="23"/>
  <c r="X10" i="36" s="1"/>
  <c r="U11" i="23"/>
  <c r="X9" i="36" s="1"/>
  <c r="U10" i="23"/>
  <c r="X8" i="36" s="1"/>
  <c r="U9" i="23"/>
  <c r="X7" i="36" s="1"/>
  <c r="U8" i="23"/>
  <c r="X6" i="36" s="1"/>
  <c r="U7" i="23"/>
  <c r="X5" i="36" s="1"/>
  <c r="U6" i="23"/>
  <c r="X4" i="36" s="1"/>
  <c r="U36" i="22"/>
  <c r="W34" i="36" s="1"/>
  <c r="U35" i="22"/>
  <c r="W33" i="36" s="1"/>
  <c r="U34" i="22"/>
  <c r="W32" i="36" s="1"/>
  <c r="U33" i="22"/>
  <c r="W31" i="36" s="1"/>
  <c r="U32" i="22"/>
  <c r="W30" i="36" s="1"/>
  <c r="U31" i="22"/>
  <c r="W29" i="36" s="1"/>
  <c r="U30" i="22"/>
  <c r="W28" i="36" s="1"/>
  <c r="U29" i="22"/>
  <c r="W27" i="36" s="1"/>
  <c r="U28" i="22"/>
  <c r="W26" i="36" s="1"/>
  <c r="U27" i="22"/>
  <c r="W25" i="36" s="1"/>
  <c r="U26" i="22"/>
  <c r="W24" i="36" s="1"/>
  <c r="U25" i="22"/>
  <c r="W23" i="36" s="1"/>
  <c r="U24" i="22"/>
  <c r="W22" i="36" s="1"/>
  <c r="U23" i="22"/>
  <c r="W21" i="36" s="1"/>
  <c r="U22" i="22"/>
  <c r="W20" i="36" s="1"/>
  <c r="U21" i="22"/>
  <c r="W19" i="36" s="1"/>
  <c r="U20" i="22"/>
  <c r="W18" i="36" s="1"/>
  <c r="U19" i="22"/>
  <c r="W17" i="36" s="1"/>
  <c r="U18" i="22"/>
  <c r="W16" i="36" s="1"/>
  <c r="U17" i="22"/>
  <c r="W15" i="36" s="1"/>
  <c r="U16" i="22"/>
  <c r="W14" i="36" s="1"/>
  <c r="U15" i="22"/>
  <c r="W13" i="36" s="1"/>
  <c r="U14" i="22"/>
  <c r="W12" i="36" s="1"/>
  <c r="U13" i="22"/>
  <c r="W11" i="36" s="1"/>
  <c r="U12" i="22"/>
  <c r="W10" i="36" s="1"/>
  <c r="U11" i="22"/>
  <c r="W9" i="36" s="1"/>
  <c r="U10" i="22"/>
  <c r="W8" i="36" s="1"/>
  <c r="U9" i="22"/>
  <c r="W7" i="36" s="1"/>
  <c r="U8" i="22"/>
  <c r="W6" i="36" s="1"/>
  <c r="U7" i="22"/>
  <c r="W5" i="36" s="1"/>
  <c r="U6" i="22"/>
  <c r="W4" i="36" s="1"/>
  <c r="U36" i="21"/>
  <c r="V34" i="36" s="1"/>
  <c r="U35" i="21"/>
  <c r="V33" i="36" s="1"/>
  <c r="U34" i="21"/>
  <c r="V32" i="36" s="1"/>
  <c r="U33" i="21"/>
  <c r="V31" i="36" s="1"/>
  <c r="U32" i="21"/>
  <c r="V30" i="36" s="1"/>
  <c r="U31" i="21"/>
  <c r="V29" i="36" s="1"/>
  <c r="U30" i="21"/>
  <c r="V28" i="36" s="1"/>
  <c r="U29" i="21"/>
  <c r="V27" i="36" s="1"/>
  <c r="U28" i="21"/>
  <c r="V26" i="36" s="1"/>
  <c r="U27" i="21"/>
  <c r="V25" i="36" s="1"/>
  <c r="U26" i="21"/>
  <c r="V24" i="36" s="1"/>
  <c r="U25" i="21"/>
  <c r="V23" i="36" s="1"/>
  <c r="U23" i="21"/>
  <c r="V21" i="36" s="1"/>
  <c r="U22" i="21"/>
  <c r="V20" i="36" s="1"/>
  <c r="U21" i="21"/>
  <c r="V19" i="36" s="1"/>
  <c r="U20" i="21"/>
  <c r="V18" i="36" s="1"/>
  <c r="U19" i="21"/>
  <c r="V17" i="36" s="1"/>
  <c r="U18" i="21"/>
  <c r="V16" i="36" s="1"/>
  <c r="U17" i="21"/>
  <c r="V15" i="36" s="1"/>
  <c r="U16" i="21"/>
  <c r="V14" i="36" s="1"/>
  <c r="U15" i="21"/>
  <c r="V13" i="36" s="1"/>
  <c r="U14" i="21"/>
  <c r="V12" i="36" s="1"/>
  <c r="U13" i="21"/>
  <c r="V11" i="36" s="1"/>
  <c r="U12" i="21"/>
  <c r="V10" i="36" s="1"/>
  <c r="U11" i="21"/>
  <c r="V9" i="36" s="1"/>
  <c r="U10" i="21"/>
  <c r="V8" i="36" s="1"/>
  <c r="U9" i="21"/>
  <c r="V7" i="36" s="1"/>
  <c r="U8" i="21"/>
  <c r="V6" i="36" s="1"/>
  <c r="U7" i="21"/>
  <c r="V5" i="36" s="1"/>
  <c r="U6" i="21"/>
  <c r="V4" i="36" s="1"/>
  <c r="U36" i="20"/>
  <c r="U34" i="36" s="1"/>
  <c r="U35" i="20"/>
  <c r="U33" i="36" s="1"/>
  <c r="U34" i="20"/>
  <c r="U32" i="36" s="1"/>
  <c r="U33" i="20"/>
  <c r="U31" i="36" s="1"/>
  <c r="U32" i="20"/>
  <c r="U30" i="36" s="1"/>
  <c r="U31" i="20"/>
  <c r="U29" i="36" s="1"/>
  <c r="U30" i="20"/>
  <c r="U28" i="36" s="1"/>
  <c r="U29" i="20"/>
  <c r="U27" i="36" s="1"/>
  <c r="U28" i="20"/>
  <c r="U26" i="36" s="1"/>
  <c r="U27" i="20"/>
  <c r="U25" i="36" s="1"/>
  <c r="U26" i="20"/>
  <c r="U24" i="36" s="1"/>
  <c r="U25" i="20"/>
  <c r="U23" i="36" s="1"/>
  <c r="U24" i="20"/>
  <c r="U22" i="36" s="1"/>
  <c r="U23" i="20"/>
  <c r="U21" i="36" s="1"/>
  <c r="U22" i="20"/>
  <c r="U20" i="36" s="1"/>
  <c r="U21" i="20"/>
  <c r="U19" i="36" s="1"/>
  <c r="U20" i="20"/>
  <c r="U18" i="36" s="1"/>
  <c r="U19" i="20"/>
  <c r="U17" i="36" s="1"/>
  <c r="U18" i="20"/>
  <c r="U16" i="36" s="1"/>
  <c r="U17" i="20"/>
  <c r="U15" i="36" s="1"/>
  <c r="U16" i="20"/>
  <c r="U14" i="36" s="1"/>
  <c r="U15" i="20"/>
  <c r="U13" i="36" s="1"/>
  <c r="U14" i="20"/>
  <c r="U12" i="36" s="1"/>
  <c r="U13" i="20"/>
  <c r="U11" i="36" s="1"/>
  <c r="U12" i="20"/>
  <c r="U10" i="36" s="1"/>
  <c r="U11" i="20"/>
  <c r="U9" i="36" s="1"/>
  <c r="U10" i="20"/>
  <c r="U8" i="36" s="1"/>
  <c r="U9" i="20"/>
  <c r="U7" i="36" s="1"/>
  <c r="U8" i="20"/>
  <c r="U6" i="36" s="1"/>
  <c r="U7" i="20"/>
  <c r="U5" i="36" s="1"/>
  <c r="U6" i="20"/>
  <c r="U4" i="36" s="1"/>
  <c r="U36" i="19"/>
  <c r="T34" i="36" s="1"/>
  <c r="U35" i="19"/>
  <c r="T33" i="36" s="1"/>
  <c r="U34" i="19"/>
  <c r="T32" i="36" s="1"/>
  <c r="U33" i="19"/>
  <c r="T31" i="36" s="1"/>
  <c r="U32" i="19"/>
  <c r="T30" i="36" s="1"/>
  <c r="U31" i="19"/>
  <c r="T29" i="36" s="1"/>
  <c r="U30" i="19"/>
  <c r="T28" i="36" s="1"/>
  <c r="U29" i="19"/>
  <c r="T27" i="36" s="1"/>
  <c r="U28" i="19"/>
  <c r="T26" i="36" s="1"/>
  <c r="U27" i="19"/>
  <c r="T25" i="36" s="1"/>
  <c r="U26" i="19"/>
  <c r="T24" i="36" s="1"/>
  <c r="U25" i="19"/>
  <c r="T23" i="36" s="1"/>
  <c r="U24" i="19"/>
  <c r="T22" i="36" s="1"/>
  <c r="U23" i="19"/>
  <c r="T21" i="36" s="1"/>
  <c r="U22" i="19"/>
  <c r="T20" i="36" s="1"/>
  <c r="U21" i="19"/>
  <c r="T19" i="36" s="1"/>
  <c r="U20" i="19"/>
  <c r="T18" i="36" s="1"/>
  <c r="U19" i="19"/>
  <c r="T17" i="36" s="1"/>
  <c r="U18" i="19"/>
  <c r="T16" i="36" s="1"/>
  <c r="U17" i="19"/>
  <c r="T15" i="36" s="1"/>
  <c r="U16" i="19"/>
  <c r="T14" i="36" s="1"/>
  <c r="U15" i="19"/>
  <c r="T13" i="36" s="1"/>
  <c r="U14" i="19"/>
  <c r="T12" i="36" s="1"/>
  <c r="U13" i="19"/>
  <c r="T11" i="36" s="1"/>
  <c r="U12" i="19"/>
  <c r="T10" i="36" s="1"/>
  <c r="U11" i="19"/>
  <c r="T9" i="36" s="1"/>
  <c r="U10" i="19"/>
  <c r="T8" i="36" s="1"/>
  <c r="U9" i="19"/>
  <c r="T7" i="36" s="1"/>
  <c r="U8" i="19"/>
  <c r="T6" i="36" s="1"/>
  <c r="U7" i="19"/>
  <c r="T5" i="36" s="1"/>
  <c r="U6" i="19"/>
  <c r="T4" i="36" s="1"/>
  <c r="U36" i="18"/>
  <c r="S34" i="36" s="1"/>
  <c r="U35" i="18"/>
  <c r="S33" i="36" s="1"/>
  <c r="U34" i="18"/>
  <c r="S32" i="36" s="1"/>
  <c r="U33" i="18"/>
  <c r="S31" i="36" s="1"/>
  <c r="U32" i="18"/>
  <c r="S30" i="36" s="1"/>
  <c r="U31" i="18"/>
  <c r="S29" i="36" s="1"/>
  <c r="U30" i="18"/>
  <c r="S28" i="36" s="1"/>
  <c r="U29" i="18"/>
  <c r="S27" i="36" s="1"/>
  <c r="U28" i="18"/>
  <c r="S26" i="36" s="1"/>
  <c r="U27" i="18"/>
  <c r="S25" i="36" s="1"/>
  <c r="U26" i="18"/>
  <c r="S24" i="36" s="1"/>
  <c r="U25" i="18"/>
  <c r="S23" i="36" s="1"/>
  <c r="U24" i="18"/>
  <c r="S22" i="36" s="1"/>
  <c r="U23" i="18"/>
  <c r="S21" i="36" s="1"/>
  <c r="U22" i="18"/>
  <c r="S20" i="36" s="1"/>
  <c r="U21" i="18"/>
  <c r="S19" i="36" s="1"/>
  <c r="U20" i="18"/>
  <c r="S18" i="36" s="1"/>
  <c r="U19" i="18"/>
  <c r="S17" i="36" s="1"/>
  <c r="U18" i="18"/>
  <c r="S16" i="36" s="1"/>
  <c r="U17" i="18"/>
  <c r="S15" i="36" s="1"/>
  <c r="U16" i="18"/>
  <c r="S14" i="36" s="1"/>
  <c r="U15" i="18"/>
  <c r="S13" i="36" s="1"/>
  <c r="U14" i="18"/>
  <c r="S12" i="36" s="1"/>
  <c r="U13" i="18"/>
  <c r="S11" i="36" s="1"/>
  <c r="U12" i="18"/>
  <c r="S10" i="36" s="1"/>
  <c r="U11" i="18"/>
  <c r="S9" i="36" s="1"/>
  <c r="U10" i="18"/>
  <c r="S8" i="36" s="1"/>
  <c r="U9" i="18"/>
  <c r="S7" i="36" s="1"/>
  <c r="U8" i="18"/>
  <c r="S6" i="36" s="1"/>
  <c r="U7" i="18"/>
  <c r="S5" i="36" s="1"/>
  <c r="U6" i="18"/>
  <c r="S4" i="36" s="1"/>
  <c r="U36" i="17"/>
  <c r="R34" i="36" s="1"/>
  <c r="U35" i="17"/>
  <c r="R33" i="36" s="1"/>
  <c r="U34" i="17"/>
  <c r="R32" i="36" s="1"/>
  <c r="U33" i="17"/>
  <c r="R31" i="36" s="1"/>
  <c r="U32" i="17"/>
  <c r="R30" i="36" s="1"/>
  <c r="U31" i="17"/>
  <c r="R29" i="36" s="1"/>
  <c r="U30" i="17"/>
  <c r="R28" i="36" s="1"/>
  <c r="U29" i="17"/>
  <c r="R27" i="36" s="1"/>
  <c r="U28" i="17"/>
  <c r="R26" i="36" s="1"/>
  <c r="U27" i="17"/>
  <c r="R25" i="36" s="1"/>
  <c r="U26" i="17"/>
  <c r="R24" i="36" s="1"/>
  <c r="U25" i="17"/>
  <c r="R23" i="36" s="1"/>
  <c r="U24" i="17"/>
  <c r="R22" i="36" s="1"/>
  <c r="U23" i="17"/>
  <c r="R21" i="36" s="1"/>
  <c r="U22" i="17"/>
  <c r="R20" i="36" s="1"/>
  <c r="U21" i="17"/>
  <c r="R19" i="36" s="1"/>
  <c r="U20" i="17"/>
  <c r="R18" i="36" s="1"/>
  <c r="U19" i="17"/>
  <c r="R17" i="36" s="1"/>
  <c r="U18" i="17"/>
  <c r="R16" i="36" s="1"/>
  <c r="U17" i="17"/>
  <c r="R15" i="36" s="1"/>
  <c r="U16" i="17"/>
  <c r="R14" i="36" s="1"/>
  <c r="U15" i="17"/>
  <c r="R13" i="36" s="1"/>
  <c r="U14" i="17"/>
  <c r="R12" i="36" s="1"/>
  <c r="U13" i="17"/>
  <c r="R11" i="36" s="1"/>
  <c r="U12" i="17"/>
  <c r="R10" i="36" s="1"/>
  <c r="U11" i="17"/>
  <c r="R9" i="36" s="1"/>
  <c r="U10" i="17"/>
  <c r="R8" i="36" s="1"/>
  <c r="U9" i="17"/>
  <c r="R7" i="36" s="1"/>
  <c r="U8" i="17"/>
  <c r="R6" i="36" s="1"/>
  <c r="U7" i="17"/>
  <c r="R5" i="36" s="1"/>
  <c r="U6" i="17"/>
  <c r="R4" i="36" s="1"/>
  <c r="U36" i="16"/>
  <c r="Q34" i="36" s="1"/>
  <c r="U35" i="16"/>
  <c r="Q33" i="36" s="1"/>
  <c r="U34" i="16"/>
  <c r="Q32" i="36" s="1"/>
  <c r="U33" i="16"/>
  <c r="Q31" i="36" s="1"/>
  <c r="U32" i="16"/>
  <c r="Q30" i="36" s="1"/>
  <c r="U31" i="16"/>
  <c r="Q29" i="36" s="1"/>
  <c r="U30" i="16"/>
  <c r="Q28" i="36" s="1"/>
  <c r="U29" i="16"/>
  <c r="Q27" i="36" s="1"/>
  <c r="U28" i="16"/>
  <c r="Q26" i="36" s="1"/>
  <c r="U27" i="16"/>
  <c r="Q25" i="36" s="1"/>
  <c r="U26" i="16"/>
  <c r="Q24" i="36" s="1"/>
  <c r="U25" i="16"/>
  <c r="Q23" i="36" s="1"/>
  <c r="U24" i="16"/>
  <c r="Q22" i="36" s="1"/>
  <c r="U23" i="16"/>
  <c r="Q21" i="36" s="1"/>
  <c r="U22" i="16"/>
  <c r="Q20" i="36" s="1"/>
  <c r="U21" i="16"/>
  <c r="Q19" i="36" s="1"/>
  <c r="U20" i="16"/>
  <c r="Q18" i="36" s="1"/>
  <c r="U19" i="16"/>
  <c r="Q17" i="36" s="1"/>
  <c r="U18" i="16"/>
  <c r="Q16" i="36" s="1"/>
  <c r="U17" i="16"/>
  <c r="Q15" i="36" s="1"/>
  <c r="U16" i="16"/>
  <c r="Q14" i="36" s="1"/>
  <c r="U15" i="16"/>
  <c r="Q13" i="36" s="1"/>
  <c r="U14" i="16"/>
  <c r="Q12" i="36" s="1"/>
  <c r="U13" i="16"/>
  <c r="Q11" i="36" s="1"/>
  <c r="U12" i="16"/>
  <c r="Q10" i="36" s="1"/>
  <c r="U11" i="16"/>
  <c r="Q9" i="36" s="1"/>
  <c r="U10" i="16"/>
  <c r="Q8" i="36" s="1"/>
  <c r="U9" i="16"/>
  <c r="Q7" i="36" s="1"/>
  <c r="U8" i="16"/>
  <c r="Q6" i="36" s="1"/>
  <c r="U7" i="16"/>
  <c r="Q5" i="36" s="1"/>
  <c r="U6" i="16"/>
  <c r="Q4" i="36" s="1"/>
  <c r="G23" i="36"/>
  <c r="E22" i="36"/>
  <c r="U36" i="15"/>
  <c r="P34" i="36" s="1"/>
  <c r="U35" i="15"/>
  <c r="P33" i="36" s="1"/>
  <c r="U34" i="15"/>
  <c r="P32" i="36" s="1"/>
  <c r="U33" i="15"/>
  <c r="P31" i="36" s="1"/>
  <c r="U32" i="15"/>
  <c r="P30" i="36" s="1"/>
  <c r="U31" i="15"/>
  <c r="P29" i="36" s="1"/>
  <c r="U30" i="15"/>
  <c r="P28" i="36" s="1"/>
  <c r="U29" i="15"/>
  <c r="P27" i="36" s="1"/>
  <c r="U28" i="15"/>
  <c r="P26" i="36" s="1"/>
  <c r="U27" i="15"/>
  <c r="P25" i="36" s="1"/>
  <c r="U26" i="15"/>
  <c r="P24" i="36" s="1"/>
  <c r="U25" i="15"/>
  <c r="P23" i="36" s="1"/>
  <c r="U24" i="15"/>
  <c r="P22" i="36" s="1"/>
  <c r="U23" i="15"/>
  <c r="P21" i="36" s="1"/>
  <c r="U22" i="15"/>
  <c r="P20" i="36" s="1"/>
  <c r="U21" i="15"/>
  <c r="P19" i="36" s="1"/>
  <c r="U20" i="15"/>
  <c r="P18" i="36" s="1"/>
  <c r="U19" i="15"/>
  <c r="P17" i="36" s="1"/>
  <c r="U18" i="15"/>
  <c r="P16" i="36" s="1"/>
  <c r="U17" i="15"/>
  <c r="P15" i="36" s="1"/>
  <c r="U16" i="15"/>
  <c r="P14" i="36" s="1"/>
  <c r="U15" i="15"/>
  <c r="P13" i="36" s="1"/>
  <c r="U14" i="15"/>
  <c r="P12" i="36" s="1"/>
  <c r="U13" i="15"/>
  <c r="P11" i="36" s="1"/>
  <c r="U12" i="15"/>
  <c r="P10" i="36" s="1"/>
  <c r="U11" i="15"/>
  <c r="P9" i="36" s="1"/>
  <c r="U10" i="15"/>
  <c r="P8" i="36" s="1"/>
  <c r="U9" i="15"/>
  <c r="P7" i="36" s="1"/>
  <c r="U8" i="15"/>
  <c r="P6" i="36" s="1"/>
  <c r="U7" i="15"/>
  <c r="P5" i="36" s="1"/>
  <c r="U6" i="15"/>
  <c r="P4" i="36" s="1"/>
  <c r="U36" i="14"/>
  <c r="O34" i="36" s="1"/>
  <c r="U35" i="14"/>
  <c r="O33" i="36" s="1"/>
  <c r="U34" i="14"/>
  <c r="O32" i="36" s="1"/>
  <c r="U33" i="14"/>
  <c r="O31" i="36" s="1"/>
  <c r="U32" i="14"/>
  <c r="O30" i="36" s="1"/>
  <c r="U31" i="14"/>
  <c r="O29" i="36" s="1"/>
  <c r="U30" i="14"/>
  <c r="O28" i="36" s="1"/>
  <c r="U29" i="14"/>
  <c r="O27" i="36" s="1"/>
  <c r="U28" i="14"/>
  <c r="O26" i="36" s="1"/>
  <c r="U27" i="14"/>
  <c r="O25" i="36" s="1"/>
  <c r="U26" i="14"/>
  <c r="O24" i="36" s="1"/>
  <c r="U25" i="14"/>
  <c r="O23" i="36" s="1"/>
  <c r="U24" i="14"/>
  <c r="O22" i="36" s="1"/>
  <c r="U23" i="14"/>
  <c r="O21" i="36" s="1"/>
  <c r="U22" i="14"/>
  <c r="O20" i="36" s="1"/>
  <c r="U21" i="14"/>
  <c r="O19" i="36" s="1"/>
  <c r="U20" i="14"/>
  <c r="O18" i="36" s="1"/>
  <c r="U19" i="14"/>
  <c r="O17" i="36" s="1"/>
  <c r="U18" i="14"/>
  <c r="O16" i="36" s="1"/>
  <c r="U17" i="14"/>
  <c r="O15" i="36" s="1"/>
  <c r="U16" i="14"/>
  <c r="O14" i="36" s="1"/>
  <c r="U15" i="14"/>
  <c r="O13" i="36" s="1"/>
  <c r="U14" i="14"/>
  <c r="O12" i="36" s="1"/>
  <c r="U13" i="14"/>
  <c r="O11" i="36" s="1"/>
  <c r="U12" i="14"/>
  <c r="O10" i="36" s="1"/>
  <c r="U11" i="14"/>
  <c r="O9" i="36" s="1"/>
  <c r="U10" i="14"/>
  <c r="O8" i="36" s="1"/>
  <c r="U9" i="14"/>
  <c r="O7" i="36" s="1"/>
  <c r="U8" i="14"/>
  <c r="O6" i="36" s="1"/>
  <c r="U7" i="14"/>
  <c r="O5" i="36" s="1"/>
  <c r="U6" i="14"/>
  <c r="O4" i="36" s="1"/>
  <c r="U36" i="13"/>
  <c r="N34" i="36" s="1"/>
  <c r="U35" i="13"/>
  <c r="N33" i="36" s="1"/>
  <c r="U34" i="13"/>
  <c r="N32" i="36" s="1"/>
  <c r="U33" i="13"/>
  <c r="N31" i="36" s="1"/>
  <c r="U32" i="13"/>
  <c r="N30" i="36" s="1"/>
  <c r="U31" i="13"/>
  <c r="N29" i="36" s="1"/>
  <c r="U30" i="13"/>
  <c r="N28" i="36" s="1"/>
  <c r="U29" i="13"/>
  <c r="N27" i="36" s="1"/>
  <c r="U28" i="13"/>
  <c r="N26" i="36" s="1"/>
  <c r="U27" i="13"/>
  <c r="N25" i="36" s="1"/>
  <c r="U26" i="13"/>
  <c r="N24" i="36" s="1"/>
  <c r="U25" i="13"/>
  <c r="N23" i="36" s="1"/>
  <c r="U24" i="13"/>
  <c r="N22" i="36" s="1"/>
  <c r="U23" i="13"/>
  <c r="N21" i="36" s="1"/>
  <c r="U22" i="13"/>
  <c r="N20" i="36" s="1"/>
  <c r="U21" i="13"/>
  <c r="N19" i="36" s="1"/>
  <c r="U20" i="13"/>
  <c r="N18" i="36" s="1"/>
  <c r="U19" i="13"/>
  <c r="N17" i="36" s="1"/>
  <c r="U18" i="13"/>
  <c r="N16" i="36" s="1"/>
  <c r="U17" i="13"/>
  <c r="N15" i="36" s="1"/>
  <c r="U16" i="13"/>
  <c r="N14" i="36" s="1"/>
  <c r="U15" i="13"/>
  <c r="N13" i="36" s="1"/>
  <c r="U14" i="13"/>
  <c r="N12" i="36" s="1"/>
  <c r="U13" i="13"/>
  <c r="N11" i="36" s="1"/>
  <c r="U12" i="13"/>
  <c r="N10" i="36" s="1"/>
  <c r="U11" i="13"/>
  <c r="N9" i="36" s="1"/>
  <c r="U10" i="13"/>
  <c r="N8" i="36" s="1"/>
  <c r="U9" i="13"/>
  <c r="N7" i="36" s="1"/>
  <c r="U8" i="13"/>
  <c r="N6" i="36" s="1"/>
  <c r="U7" i="13"/>
  <c r="N5" i="36" s="1"/>
  <c r="U6" i="13"/>
  <c r="N4" i="36" s="1"/>
  <c r="U36" i="12"/>
  <c r="M34" i="36" s="1"/>
  <c r="U35" i="12"/>
  <c r="M33" i="36" s="1"/>
  <c r="U34" i="12"/>
  <c r="M32" i="36" s="1"/>
  <c r="U33" i="12"/>
  <c r="M31" i="36" s="1"/>
  <c r="U32" i="12"/>
  <c r="M30" i="36" s="1"/>
  <c r="U31" i="12"/>
  <c r="M29" i="36" s="1"/>
  <c r="U30" i="12"/>
  <c r="M28" i="36" s="1"/>
  <c r="U29" i="12"/>
  <c r="M27" i="36" s="1"/>
  <c r="U28" i="12"/>
  <c r="M26" i="36" s="1"/>
  <c r="U27" i="12"/>
  <c r="M25" i="36" s="1"/>
  <c r="U26" i="12"/>
  <c r="M24" i="36" s="1"/>
  <c r="U25" i="12"/>
  <c r="M23" i="36" s="1"/>
  <c r="U24" i="12"/>
  <c r="M22" i="36" s="1"/>
  <c r="U23" i="12"/>
  <c r="M21" i="36" s="1"/>
  <c r="U22" i="12"/>
  <c r="M20" i="36" s="1"/>
  <c r="U21" i="12"/>
  <c r="M19" i="36" s="1"/>
  <c r="U20" i="12"/>
  <c r="M18" i="36" s="1"/>
  <c r="U19" i="12"/>
  <c r="M17" i="36" s="1"/>
  <c r="U18" i="12"/>
  <c r="M16" i="36" s="1"/>
  <c r="U17" i="12"/>
  <c r="M15" i="36" s="1"/>
  <c r="U16" i="12"/>
  <c r="M14" i="36" s="1"/>
  <c r="U15" i="12"/>
  <c r="M13" i="36" s="1"/>
  <c r="U14" i="12"/>
  <c r="M12" i="36" s="1"/>
  <c r="U13" i="12"/>
  <c r="M11" i="36" s="1"/>
  <c r="U12" i="12"/>
  <c r="M10" i="36" s="1"/>
  <c r="U11" i="12"/>
  <c r="M9" i="36" s="1"/>
  <c r="U10" i="12"/>
  <c r="M8" i="36" s="1"/>
  <c r="U9" i="12"/>
  <c r="M7" i="36" s="1"/>
  <c r="U8" i="12"/>
  <c r="M6" i="36" s="1"/>
  <c r="U7" i="12"/>
  <c r="M5" i="36" s="1"/>
  <c r="U6" i="12"/>
  <c r="M4" i="36" s="1"/>
  <c r="U36" i="11"/>
  <c r="L34" i="36" s="1"/>
  <c r="U35" i="11"/>
  <c r="L33" i="36" s="1"/>
  <c r="U34" i="11"/>
  <c r="L32" i="36" s="1"/>
  <c r="U33" i="11"/>
  <c r="L31" i="36" s="1"/>
  <c r="U32" i="11"/>
  <c r="L30" i="36" s="1"/>
  <c r="U31" i="11"/>
  <c r="L29" i="36" s="1"/>
  <c r="U30" i="11"/>
  <c r="L28" i="36" s="1"/>
  <c r="U29" i="11"/>
  <c r="L27" i="36" s="1"/>
  <c r="U28" i="11"/>
  <c r="L26" i="36" s="1"/>
  <c r="U27" i="11"/>
  <c r="L25" i="36" s="1"/>
  <c r="U26" i="11"/>
  <c r="L24" i="36" s="1"/>
  <c r="U25" i="11"/>
  <c r="L23" i="36" s="1"/>
  <c r="U24" i="11"/>
  <c r="L22" i="36" s="1"/>
  <c r="U23" i="11"/>
  <c r="L21" i="36" s="1"/>
  <c r="U22" i="11"/>
  <c r="L20" i="36" s="1"/>
  <c r="U21" i="11"/>
  <c r="L19" i="36" s="1"/>
  <c r="U20" i="11"/>
  <c r="L18" i="36" s="1"/>
  <c r="U19" i="11"/>
  <c r="L17" i="36" s="1"/>
  <c r="U18" i="11"/>
  <c r="L16" i="36" s="1"/>
  <c r="U17" i="11"/>
  <c r="L15" i="36" s="1"/>
  <c r="U16" i="11"/>
  <c r="L14" i="36" s="1"/>
  <c r="U15" i="11"/>
  <c r="L13" i="36" s="1"/>
  <c r="U14" i="11"/>
  <c r="L12" i="36" s="1"/>
  <c r="U13" i="11"/>
  <c r="L11" i="36" s="1"/>
  <c r="U12" i="11"/>
  <c r="L10" i="36" s="1"/>
  <c r="U11" i="11"/>
  <c r="L9" i="36" s="1"/>
  <c r="U10" i="11"/>
  <c r="L8" i="36" s="1"/>
  <c r="U9" i="11"/>
  <c r="L7" i="36" s="1"/>
  <c r="U8" i="11"/>
  <c r="L6" i="36" s="1"/>
  <c r="U7" i="11"/>
  <c r="L5" i="36" s="1"/>
  <c r="U6" i="11"/>
  <c r="L4" i="36" s="1"/>
  <c r="U36" i="10"/>
  <c r="K34" i="36" s="1"/>
  <c r="U35" i="10"/>
  <c r="K33" i="36" s="1"/>
  <c r="U34" i="10"/>
  <c r="K32" i="36" s="1"/>
  <c r="U33" i="10"/>
  <c r="K31" i="36" s="1"/>
  <c r="U32" i="10"/>
  <c r="K30" i="36" s="1"/>
  <c r="U31" i="10"/>
  <c r="K29" i="36" s="1"/>
  <c r="U30" i="10"/>
  <c r="K28" i="36" s="1"/>
  <c r="U29" i="10"/>
  <c r="K27" i="36" s="1"/>
  <c r="U28" i="10"/>
  <c r="K26" i="36" s="1"/>
  <c r="U27" i="10"/>
  <c r="K25" i="36" s="1"/>
  <c r="U26" i="10"/>
  <c r="K24" i="36" s="1"/>
  <c r="U25" i="10"/>
  <c r="K23" i="36" s="1"/>
  <c r="U24" i="10"/>
  <c r="K22" i="36" s="1"/>
  <c r="U23" i="10"/>
  <c r="K21" i="36" s="1"/>
  <c r="U22" i="10"/>
  <c r="K20" i="36" s="1"/>
  <c r="U21" i="10"/>
  <c r="K19" i="36" s="1"/>
  <c r="U20" i="10"/>
  <c r="K18" i="36" s="1"/>
  <c r="U19" i="10"/>
  <c r="K17" i="36" s="1"/>
  <c r="U18" i="10"/>
  <c r="K16" i="36" s="1"/>
  <c r="U17" i="10"/>
  <c r="K15" i="36" s="1"/>
  <c r="U16" i="10"/>
  <c r="K14" i="36" s="1"/>
  <c r="U15" i="10"/>
  <c r="K13" i="36" s="1"/>
  <c r="U14" i="10"/>
  <c r="K12" i="36" s="1"/>
  <c r="U13" i="10"/>
  <c r="K11" i="36" s="1"/>
  <c r="U12" i="10"/>
  <c r="K10" i="36" s="1"/>
  <c r="U11" i="10"/>
  <c r="K9" i="36" s="1"/>
  <c r="U10" i="10"/>
  <c r="K8" i="36" s="1"/>
  <c r="U9" i="10"/>
  <c r="K7" i="36" s="1"/>
  <c r="U8" i="10"/>
  <c r="K6" i="36" s="1"/>
  <c r="U7" i="10"/>
  <c r="K5" i="36" s="1"/>
  <c r="U6" i="10"/>
  <c r="K4" i="36" s="1"/>
  <c r="U36" i="9"/>
  <c r="J34" i="36" s="1"/>
  <c r="U35" i="9"/>
  <c r="J33" i="36" s="1"/>
  <c r="U34" i="9"/>
  <c r="J32" i="36" s="1"/>
  <c r="U33" i="9"/>
  <c r="J31" i="36" s="1"/>
  <c r="U32" i="9"/>
  <c r="J30" i="36" s="1"/>
  <c r="U31" i="9"/>
  <c r="J29" i="36" s="1"/>
  <c r="U28" i="9"/>
  <c r="J26" i="36" s="1"/>
  <c r="U23" i="9"/>
  <c r="J21" i="36" s="1"/>
  <c r="U22" i="9"/>
  <c r="J20" i="36" s="1"/>
  <c r="U21" i="9"/>
  <c r="J19" i="36" s="1"/>
  <c r="U20" i="9"/>
  <c r="J18" i="36" s="1"/>
  <c r="U19" i="9"/>
  <c r="J17" i="36" s="1"/>
  <c r="U18" i="9"/>
  <c r="J16" i="36" s="1"/>
  <c r="U17" i="9"/>
  <c r="J15" i="36" s="1"/>
  <c r="U16" i="9"/>
  <c r="J14" i="36" s="1"/>
  <c r="U15" i="9"/>
  <c r="J13" i="36" s="1"/>
  <c r="U14" i="9"/>
  <c r="J12" i="36" s="1"/>
  <c r="U13" i="9"/>
  <c r="J11" i="36" s="1"/>
  <c r="U12" i="9"/>
  <c r="J10" i="36" s="1"/>
  <c r="U11" i="9"/>
  <c r="J9" i="36" s="1"/>
  <c r="U10" i="9"/>
  <c r="J8" i="36" s="1"/>
  <c r="U9" i="9"/>
  <c r="J7" i="36" s="1"/>
  <c r="U8" i="9"/>
  <c r="J6" i="36" s="1"/>
  <c r="U7" i="9"/>
  <c r="J5" i="36" s="1"/>
  <c r="U6" i="9"/>
  <c r="J4" i="36" s="1"/>
  <c r="U36" i="8"/>
  <c r="I34" i="36" s="1"/>
  <c r="U35" i="8"/>
  <c r="I33" i="36" s="1"/>
  <c r="U34" i="8"/>
  <c r="I32" i="36" s="1"/>
  <c r="U33" i="8"/>
  <c r="I31" i="36" s="1"/>
  <c r="U32" i="8"/>
  <c r="I30" i="36" s="1"/>
  <c r="U31" i="8"/>
  <c r="I29" i="36" s="1"/>
  <c r="U30" i="8"/>
  <c r="I28" i="36" s="1"/>
  <c r="U29" i="8"/>
  <c r="I27" i="36" s="1"/>
  <c r="U28" i="8"/>
  <c r="I26" i="36" s="1"/>
  <c r="U27" i="8"/>
  <c r="I25" i="36" s="1"/>
  <c r="U26" i="8"/>
  <c r="I24" i="36" s="1"/>
  <c r="U25" i="8"/>
  <c r="I23" i="36" s="1"/>
  <c r="U24" i="8"/>
  <c r="I22" i="36" s="1"/>
  <c r="U23" i="8"/>
  <c r="I21" i="36" s="1"/>
  <c r="U22" i="8"/>
  <c r="I20" i="36" s="1"/>
  <c r="U21" i="8"/>
  <c r="I19" i="36" s="1"/>
  <c r="U20" i="8"/>
  <c r="I18" i="36" s="1"/>
  <c r="U19" i="8"/>
  <c r="I17" i="36" s="1"/>
  <c r="U18" i="8"/>
  <c r="I16" i="36" s="1"/>
  <c r="U17" i="8"/>
  <c r="I15" i="36" s="1"/>
  <c r="U16" i="8"/>
  <c r="I14" i="36" s="1"/>
  <c r="U15" i="8"/>
  <c r="I13" i="36" s="1"/>
  <c r="U14" i="8"/>
  <c r="I12" i="36" s="1"/>
  <c r="U13" i="8"/>
  <c r="I11" i="36" s="1"/>
  <c r="U12" i="8"/>
  <c r="I10" i="36" s="1"/>
  <c r="U11" i="8"/>
  <c r="I9" i="36" s="1"/>
  <c r="U10" i="8"/>
  <c r="I8" i="36" s="1"/>
  <c r="U9" i="8"/>
  <c r="I7" i="36" s="1"/>
  <c r="U8" i="8"/>
  <c r="I6" i="36" s="1"/>
  <c r="U7" i="8"/>
  <c r="I5" i="36" s="1"/>
  <c r="U6" i="8"/>
  <c r="I4" i="36" s="1"/>
  <c r="U36" i="7"/>
  <c r="H34" i="36" s="1"/>
  <c r="U35" i="7"/>
  <c r="H33" i="36" s="1"/>
  <c r="U34" i="7"/>
  <c r="H32" i="36" s="1"/>
  <c r="U33" i="7"/>
  <c r="H31" i="36" s="1"/>
  <c r="U32" i="7"/>
  <c r="H30" i="36" s="1"/>
  <c r="U31" i="7"/>
  <c r="H29" i="36" s="1"/>
  <c r="U30" i="7"/>
  <c r="H28" i="36" s="1"/>
  <c r="U29" i="7"/>
  <c r="H27" i="36" s="1"/>
  <c r="U28" i="7"/>
  <c r="H26" i="36" s="1"/>
  <c r="U27" i="7"/>
  <c r="H25" i="36" s="1"/>
  <c r="U26" i="7"/>
  <c r="H24" i="36" s="1"/>
  <c r="U25" i="7"/>
  <c r="H23" i="36" s="1"/>
  <c r="U24" i="7"/>
  <c r="H22" i="36" s="1"/>
  <c r="U23" i="7"/>
  <c r="H21" i="36" s="1"/>
  <c r="U22" i="7"/>
  <c r="H20" i="36" s="1"/>
  <c r="U21" i="7"/>
  <c r="H19" i="36" s="1"/>
  <c r="U20" i="7"/>
  <c r="H18" i="36" s="1"/>
  <c r="U19" i="7"/>
  <c r="H17" i="36" s="1"/>
  <c r="U18" i="7"/>
  <c r="H16" i="36" s="1"/>
  <c r="U17" i="7"/>
  <c r="H15" i="36" s="1"/>
  <c r="U16" i="7"/>
  <c r="H14" i="36" s="1"/>
  <c r="U15" i="7"/>
  <c r="H13" i="36" s="1"/>
  <c r="U14" i="7"/>
  <c r="H12" i="36" s="1"/>
  <c r="U13" i="7"/>
  <c r="H11" i="36" s="1"/>
  <c r="U12" i="7"/>
  <c r="H10" i="36" s="1"/>
  <c r="U11" i="7"/>
  <c r="H9" i="36" s="1"/>
  <c r="U10" i="7"/>
  <c r="H8" i="36" s="1"/>
  <c r="U9" i="7"/>
  <c r="H7" i="36" s="1"/>
  <c r="U8" i="7"/>
  <c r="H6" i="36" s="1"/>
  <c r="U7" i="7"/>
  <c r="H5" i="36" s="1"/>
  <c r="U6" i="7"/>
  <c r="H4" i="36" s="1"/>
  <c r="U36" i="6"/>
  <c r="G34" i="36" s="1"/>
  <c r="U35" i="6"/>
  <c r="G33" i="36" s="1"/>
  <c r="U34" i="6"/>
  <c r="G32" i="36" s="1"/>
  <c r="U33" i="6"/>
  <c r="G31" i="36" s="1"/>
  <c r="U32" i="6"/>
  <c r="G30" i="36" s="1"/>
  <c r="U31" i="6"/>
  <c r="G29" i="36" s="1"/>
  <c r="U30" i="6"/>
  <c r="G28" i="36" s="1"/>
  <c r="U29" i="6"/>
  <c r="G27" i="36" s="1"/>
  <c r="U28" i="6"/>
  <c r="G26" i="36" s="1"/>
  <c r="U27" i="6"/>
  <c r="G25" i="36" s="1"/>
  <c r="U26" i="6"/>
  <c r="G24" i="36" s="1"/>
  <c r="U24" i="6"/>
  <c r="G22" i="36" s="1"/>
  <c r="U23" i="6"/>
  <c r="G21" i="36" s="1"/>
  <c r="U22" i="6"/>
  <c r="G20" i="36" s="1"/>
  <c r="U21" i="6"/>
  <c r="G19" i="36" s="1"/>
  <c r="U20" i="6"/>
  <c r="G18" i="36" s="1"/>
  <c r="U19" i="6"/>
  <c r="G17" i="36" s="1"/>
  <c r="U18" i="6"/>
  <c r="G16" i="36" s="1"/>
  <c r="U17" i="6"/>
  <c r="G15" i="36" s="1"/>
  <c r="U16" i="6"/>
  <c r="G14" i="36" s="1"/>
  <c r="U15" i="6"/>
  <c r="G13" i="36" s="1"/>
  <c r="U14" i="6"/>
  <c r="G12" i="36" s="1"/>
  <c r="U13" i="6"/>
  <c r="G11" i="36" s="1"/>
  <c r="U12" i="6"/>
  <c r="G10" i="36" s="1"/>
  <c r="U11" i="6"/>
  <c r="G9" i="36" s="1"/>
  <c r="U10" i="6"/>
  <c r="G8" i="36" s="1"/>
  <c r="U9" i="6"/>
  <c r="G7" i="36" s="1"/>
  <c r="U8" i="6"/>
  <c r="G6" i="36" s="1"/>
  <c r="U7" i="6"/>
  <c r="G5" i="36" s="1"/>
  <c r="U6" i="6"/>
  <c r="G4" i="36" s="1"/>
  <c r="U36" i="5"/>
  <c r="F34" i="36" s="1"/>
  <c r="U35" i="5"/>
  <c r="F33" i="36" s="1"/>
  <c r="U34" i="5"/>
  <c r="F32" i="36" s="1"/>
  <c r="U33" i="5"/>
  <c r="F31" i="36" s="1"/>
  <c r="U32" i="5"/>
  <c r="F30" i="36" s="1"/>
  <c r="U31" i="5"/>
  <c r="F29" i="36" s="1"/>
  <c r="U30" i="5"/>
  <c r="F28" i="36" s="1"/>
  <c r="U29" i="5"/>
  <c r="F27" i="36" s="1"/>
  <c r="U28" i="5"/>
  <c r="F26" i="36" s="1"/>
  <c r="U27" i="5"/>
  <c r="F25" i="36" s="1"/>
  <c r="U26" i="5"/>
  <c r="F24" i="36" s="1"/>
  <c r="U25" i="5"/>
  <c r="F23" i="36" s="1"/>
  <c r="U24" i="5"/>
  <c r="F22" i="36" s="1"/>
  <c r="U23" i="5"/>
  <c r="F21" i="36" s="1"/>
  <c r="U22" i="5"/>
  <c r="F20" i="36" s="1"/>
  <c r="U21" i="5"/>
  <c r="F19" i="36" s="1"/>
  <c r="U20" i="5"/>
  <c r="F18" i="36" s="1"/>
  <c r="U19" i="5"/>
  <c r="F17" i="36" s="1"/>
  <c r="U18" i="5"/>
  <c r="F16" i="36" s="1"/>
  <c r="U17" i="5"/>
  <c r="F15" i="36" s="1"/>
  <c r="U16" i="5"/>
  <c r="F14" i="36" s="1"/>
  <c r="U15" i="5"/>
  <c r="F13" i="36" s="1"/>
  <c r="U14" i="5"/>
  <c r="F12" i="36" s="1"/>
  <c r="U13" i="5"/>
  <c r="F11" i="36" s="1"/>
  <c r="U12" i="5"/>
  <c r="F10" i="36" s="1"/>
  <c r="U11" i="5"/>
  <c r="F9" i="36" s="1"/>
  <c r="U10" i="5"/>
  <c r="F8" i="36" s="1"/>
  <c r="U9" i="5"/>
  <c r="F7" i="36" s="1"/>
  <c r="U8" i="5"/>
  <c r="F6" i="36" s="1"/>
  <c r="U7" i="5"/>
  <c r="F5" i="36" s="1"/>
  <c r="F4" i="36"/>
  <c r="U36" i="4"/>
  <c r="E34" i="36" s="1"/>
  <c r="U35" i="4"/>
  <c r="E33" i="36" s="1"/>
  <c r="U34" i="4"/>
  <c r="E32" i="36" s="1"/>
  <c r="U33" i="4"/>
  <c r="E31" i="36" s="1"/>
  <c r="U32" i="4"/>
  <c r="E30" i="36" s="1"/>
  <c r="U31" i="4"/>
  <c r="E29" i="36" s="1"/>
  <c r="U30" i="4"/>
  <c r="E28" i="36" s="1"/>
  <c r="U29" i="4"/>
  <c r="E27" i="36" s="1"/>
  <c r="U28" i="4"/>
  <c r="E26" i="36" s="1"/>
  <c r="U27" i="4"/>
  <c r="E25" i="36" s="1"/>
  <c r="U26" i="4"/>
  <c r="E24" i="36" s="1"/>
  <c r="U25" i="4"/>
  <c r="E23" i="36" s="1"/>
  <c r="U23" i="4"/>
  <c r="E21" i="36" s="1"/>
  <c r="U22" i="4"/>
  <c r="E20" i="36" s="1"/>
  <c r="U21" i="4"/>
  <c r="E19" i="36" s="1"/>
  <c r="U20" i="4"/>
  <c r="E18" i="36" s="1"/>
  <c r="U19" i="4"/>
  <c r="E17" i="36" s="1"/>
  <c r="U18" i="4"/>
  <c r="E16" i="36" s="1"/>
  <c r="U17" i="4"/>
  <c r="E15" i="36" s="1"/>
  <c r="U16" i="4"/>
  <c r="E14" i="36" s="1"/>
  <c r="U15" i="4"/>
  <c r="E13" i="36" s="1"/>
  <c r="U14" i="4"/>
  <c r="E12" i="36" s="1"/>
  <c r="U13" i="4"/>
  <c r="E11" i="36" s="1"/>
  <c r="U12" i="4"/>
  <c r="E10" i="36" s="1"/>
  <c r="U11" i="4"/>
  <c r="E9" i="36" s="1"/>
  <c r="U10" i="4"/>
  <c r="E8" i="36" s="1"/>
  <c r="U9" i="4"/>
  <c r="E7" i="36" s="1"/>
  <c r="U8" i="4"/>
  <c r="E6" i="36" s="1"/>
  <c r="U7" i="4"/>
  <c r="E5" i="36" s="1"/>
  <c r="U6" i="4"/>
  <c r="E4" i="36" s="1"/>
  <c r="N24" i="1"/>
  <c r="C20" i="36" s="1"/>
  <c r="N23" i="1"/>
  <c r="C19" i="36" s="1"/>
  <c r="N12" i="1"/>
  <c r="C8" i="36" s="1"/>
  <c r="N11" i="1"/>
  <c r="C7" i="36" s="1"/>
  <c r="N10" i="1"/>
  <c r="C6" i="36" s="1"/>
  <c r="N9" i="1"/>
  <c r="C5" i="36" s="1"/>
  <c r="N8" i="1"/>
  <c r="C4" i="36" s="1"/>
  <c r="N18" i="1"/>
  <c r="C14" i="36" s="1"/>
  <c r="N38" i="1"/>
  <c r="C34" i="36" s="1"/>
  <c r="N37" i="1"/>
  <c r="C33" i="36" s="1"/>
  <c r="N36" i="1"/>
  <c r="C32" i="36" s="1"/>
  <c r="N35" i="1"/>
  <c r="C31" i="36" s="1"/>
  <c r="N34" i="1"/>
  <c r="C30" i="36" s="1"/>
  <c r="N33" i="1"/>
  <c r="C29" i="36" s="1"/>
  <c r="N32" i="1"/>
  <c r="C28" i="36" s="1"/>
  <c r="N31" i="1"/>
  <c r="C27" i="36" s="1"/>
  <c r="N30" i="1"/>
  <c r="C26" i="36" s="1"/>
  <c r="N29" i="1"/>
  <c r="C25" i="36" s="1"/>
  <c r="N28" i="1"/>
  <c r="C24" i="36" s="1"/>
  <c r="N27" i="1"/>
  <c r="C23" i="36" s="1"/>
  <c r="N26" i="1"/>
  <c r="C22" i="36" s="1"/>
  <c r="N25" i="1"/>
  <c r="C21" i="36" s="1"/>
  <c r="N22" i="1"/>
  <c r="C18" i="36" s="1"/>
  <c r="N21" i="1"/>
  <c r="C17" i="36" s="1"/>
  <c r="N20" i="1"/>
  <c r="C16" i="36" s="1"/>
  <c r="N19" i="1"/>
  <c r="C15" i="36" s="1"/>
  <c r="N17" i="1"/>
  <c r="C13" i="36" s="1"/>
  <c r="N16" i="1"/>
  <c r="C12" i="36" s="1"/>
  <c r="N15" i="1"/>
  <c r="C11" i="36" s="1"/>
  <c r="N14" i="1"/>
  <c r="C10" i="36" s="1"/>
  <c r="N13" i="1"/>
  <c r="C9" i="36" s="1"/>
  <c r="U14" i="3"/>
  <c r="D12" i="36" s="1"/>
  <c r="U36" i="3"/>
  <c r="D34" i="36" s="1"/>
  <c r="U35" i="3"/>
  <c r="D33" i="36" s="1"/>
  <c r="U34" i="3"/>
  <c r="D32" i="36" s="1"/>
  <c r="U33" i="3"/>
  <c r="D31" i="36" s="1"/>
  <c r="U32" i="3"/>
  <c r="D30" i="36" s="1"/>
  <c r="U31" i="3"/>
  <c r="D29" i="36" s="1"/>
  <c r="U30" i="3"/>
  <c r="D28" i="36" s="1"/>
  <c r="U29" i="3"/>
  <c r="D27" i="36" s="1"/>
  <c r="U28" i="3"/>
  <c r="D26" i="36" s="1"/>
  <c r="U27" i="3"/>
  <c r="D25" i="36" s="1"/>
  <c r="U26" i="3"/>
  <c r="D24" i="36" s="1"/>
  <c r="U25" i="3"/>
  <c r="D23" i="36" s="1"/>
  <c r="U24" i="3"/>
  <c r="D22" i="36" s="1"/>
  <c r="U23" i="3"/>
  <c r="D21" i="36" s="1"/>
  <c r="U22" i="3"/>
  <c r="D20" i="36" s="1"/>
  <c r="U21" i="3"/>
  <c r="D19" i="36" s="1"/>
  <c r="U20" i="3"/>
  <c r="D18" i="36" s="1"/>
  <c r="U19" i="3"/>
  <c r="D17" i="36" s="1"/>
  <c r="U18" i="3"/>
  <c r="D16" i="36" s="1"/>
  <c r="U17" i="3"/>
  <c r="D15" i="36" s="1"/>
  <c r="U16" i="3"/>
  <c r="D14" i="36" s="1"/>
  <c r="U15" i="3"/>
  <c r="D13" i="36" s="1"/>
  <c r="U13" i="3"/>
  <c r="D11" i="36" s="1"/>
  <c r="U12" i="3"/>
  <c r="D10" i="36" s="1"/>
  <c r="U11" i="3"/>
  <c r="D9" i="36" s="1"/>
  <c r="U10" i="3"/>
  <c r="D8" i="36" s="1"/>
  <c r="U9" i="3"/>
  <c r="D7" i="36" s="1"/>
  <c r="U8" i="3"/>
  <c r="D6" i="36" s="1"/>
  <c r="U7" i="3"/>
  <c r="D5" i="36" s="1"/>
  <c r="U6" i="3"/>
  <c r="D4" i="36" s="1"/>
  <c r="AJ4" i="36" l="1"/>
  <c r="AK4" i="36" s="1"/>
  <c r="AQ21" i="36"/>
  <c r="AQ14" i="36"/>
  <c r="AQ18" i="36" s="1"/>
  <c r="AQ7" i="36"/>
  <c r="AQ28" i="36"/>
  <c r="AQ4" i="36"/>
  <c r="N4" i="1"/>
  <c r="AJ31" i="36"/>
  <c r="AK31" i="36" s="1"/>
  <c r="AJ33" i="36"/>
  <c r="AK33" i="36" s="1"/>
  <c r="AJ32" i="36"/>
  <c r="AL32" i="36" s="1"/>
  <c r="AJ34" i="36"/>
  <c r="AK34" i="36" s="1"/>
  <c r="AJ5" i="36"/>
  <c r="AL5" i="36" s="1"/>
  <c r="AJ6" i="36"/>
  <c r="AK6" i="36" s="1"/>
  <c r="AJ7" i="36"/>
  <c r="AK7" i="36" s="1"/>
  <c r="AJ8" i="36"/>
  <c r="AK8" i="36" s="1"/>
  <c r="AJ9" i="36"/>
  <c r="AL9" i="36" s="1"/>
  <c r="AJ13" i="36"/>
  <c r="AL13" i="36" s="1"/>
  <c r="AJ15" i="36"/>
  <c r="AL15" i="36" s="1"/>
  <c r="AJ17" i="36"/>
  <c r="AL17" i="36" s="1"/>
  <c r="AJ19" i="36"/>
  <c r="AL19" i="36" s="1"/>
  <c r="AJ21" i="36"/>
  <c r="AL21" i="36" s="1"/>
  <c r="AJ23" i="36"/>
  <c r="AL23" i="36" s="1"/>
  <c r="AJ25" i="36"/>
  <c r="AL25" i="36" s="1"/>
  <c r="AJ27" i="36"/>
  <c r="AL27" i="36" s="1"/>
  <c r="AJ29" i="36"/>
  <c r="AJ12" i="36"/>
  <c r="AL12" i="36" s="1"/>
  <c r="AJ14" i="36"/>
  <c r="AL14" i="36" s="1"/>
  <c r="AJ16" i="36"/>
  <c r="AL16" i="36" s="1"/>
  <c r="AJ18" i="36"/>
  <c r="AL18" i="36" s="1"/>
  <c r="AJ20" i="36"/>
  <c r="AL20" i="36" s="1"/>
  <c r="AJ22" i="36"/>
  <c r="AL22" i="36" s="1"/>
  <c r="AJ24" i="36"/>
  <c r="AL24" i="36" s="1"/>
  <c r="AJ26" i="36"/>
  <c r="AL26" i="36" s="1"/>
  <c r="AJ28" i="36"/>
  <c r="AJ30" i="36"/>
  <c r="N2" i="1"/>
  <c r="AM15" i="36" l="1"/>
  <c r="AL4" i="36"/>
  <c r="AL31" i="36"/>
  <c r="AL34" i="36"/>
  <c r="AK32" i="36"/>
  <c r="AL33" i="36"/>
  <c r="AL6" i="36"/>
  <c r="AK5" i="36"/>
  <c r="AL7" i="36"/>
  <c r="AL8" i="36"/>
  <c r="AM22" i="36"/>
  <c r="AO22" i="36" s="1"/>
  <c r="AK9" i="36"/>
  <c r="AL28" i="36"/>
  <c r="AK28" i="36"/>
  <c r="AK24" i="36"/>
  <c r="AK20" i="36"/>
  <c r="AK16" i="36"/>
  <c r="AK12" i="36"/>
  <c r="AK27" i="36"/>
  <c r="AK23" i="36"/>
  <c r="AK19" i="36"/>
  <c r="AK15" i="36"/>
  <c r="AL30" i="36"/>
  <c r="AK30" i="36"/>
  <c r="AK26" i="36"/>
  <c r="AK22" i="36"/>
  <c r="AK18" i="36"/>
  <c r="AK14" i="36"/>
  <c r="AL29" i="36"/>
  <c r="AK29" i="36"/>
  <c r="AK25" i="36"/>
  <c r="AK21" i="36"/>
  <c r="AK17" i="36"/>
  <c r="AK13" i="36"/>
  <c r="U12" i="29"/>
  <c r="AD10" i="36" s="1"/>
  <c r="AJ10" i="36" s="1"/>
  <c r="U13" i="29"/>
  <c r="AD11" i="36" s="1"/>
  <c r="AJ11" i="36" s="1"/>
  <c r="AO15" i="36" l="1"/>
  <c r="AM5" i="36"/>
  <c r="AM29" i="36"/>
  <c r="AO29" i="36" s="1"/>
  <c r="AL11" i="36"/>
  <c r="AK11" i="36"/>
  <c r="AK10" i="36"/>
  <c r="AL10" i="36"/>
  <c r="AM8" i="36" l="1"/>
  <c r="AO8" i="36" s="1"/>
  <c r="AO2" i="36" s="1"/>
  <c r="AM2" i="36" s="1"/>
</calcChain>
</file>

<file path=xl/sharedStrings.xml><?xml version="1.0" encoding="utf-8"?>
<sst xmlns="http://schemas.openxmlformats.org/spreadsheetml/2006/main" count="4079" uniqueCount="198">
  <si>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</si>
  <si>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</si>
  <si>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</si>
  <si>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</si>
  <si>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</si>
  <si>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</si>
  <si>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</si>
  <si>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</si>
  <si>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</si>
  <si>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</si>
  <si>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</si>
  <si>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</si>
  <si>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</si>
  <si>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 xml:space="preserve"> 9:00:00 a.m. 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</si>
  <si>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</si>
  <si>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</si>
  <si>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</si>
  <si>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</si>
  <si>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</si>
  <si>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</si>
  <si>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</si>
  <si>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</si>
  <si>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</si>
  <si>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</si>
  <si>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</si>
  <si>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</si>
  <si>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</si>
  <si>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</si>
  <si>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</si>
  <si>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</si>
  <si>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</si>
  <si>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</si>
  <si>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</si>
  <si>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</si>
  <si>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</si>
  <si>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</si>
  <si>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</si>
  <si>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</si>
  <si>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</si>
  <si>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</si>
  <si>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</si>
  <si>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</si>
  <si>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</si>
  <si>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</si>
  <si>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</si>
  <si>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</si>
  <si>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</si>
  <si>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</si>
  <si>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</si>
  <si>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</si>
  <si>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</si>
  <si>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</si>
  <si>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</si>
  <si>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</si>
  <si>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</si>
  <si>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</si>
  <si>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</si>
  <si>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</si>
  <si>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</si>
  <si>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</si>
  <si>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</si>
  <si>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</si>
  <si>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</si>
  <si>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</si>
  <si>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</si>
  <si>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</si>
  <si>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</si>
  <si>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</si>
  <si>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</si>
  <si>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</si>
  <si>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</si>
  <si>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</si>
  <si>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</si>
  <si>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</si>
  <si>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</si>
  <si>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</si>
  <si>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</si>
  <si>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</si>
  <si>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</si>
  <si>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</si>
  <si>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</si>
  <si>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</si>
  <si>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</si>
  <si>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</si>
  <si>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</si>
  <si>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</si>
  <si>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</si>
  <si>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</si>
  <si>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</si>
  <si>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>Dia</t>
  </si>
  <si>
    <t>USUARIO</t>
  </si>
  <si>
    <t>AER C</t>
  </si>
  <si>
    <t>AER S</t>
  </si>
  <si>
    <t>Avery</t>
  </si>
  <si>
    <t>Beach</t>
  </si>
  <si>
    <t>Bravo</t>
  </si>
  <si>
    <t>Comex</t>
  </si>
  <si>
    <t>Cooper</t>
  </si>
  <si>
    <t>Crown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</si>
  <si>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</si>
  <si>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</si>
  <si>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</si>
  <si>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</si>
  <si>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</si>
  <si>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</si>
  <si>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</si>
  <si>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</si>
  <si>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</si>
  <si>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</si>
  <si>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</si>
  <si>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</si>
  <si>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</si>
  <si>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</si>
  <si>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Narmex</t>
  </si>
  <si>
    <t>Norgren</t>
  </si>
  <si>
    <t>Rohm</t>
  </si>
  <si>
    <t>Ronal</t>
  </si>
  <si>
    <t>Securency</t>
  </si>
  <si>
    <t>Tafime</t>
  </si>
  <si>
    <t>Trw</t>
  </si>
  <si>
    <t>Valeo</t>
  </si>
  <si>
    <t>Vrk</t>
  </si>
  <si>
    <t>Samsung</t>
  </si>
  <si>
    <t>USUARIOS</t>
  </si>
  <si>
    <t>INTERCONEXIÓN</t>
  </si>
  <si>
    <t>ERROR</t>
  </si>
  <si>
    <t>DIF.</t>
  </si>
  <si>
    <t>Promedio</t>
  </si>
  <si>
    <t>del 1 al 7</t>
  </si>
  <si>
    <t>Final</t>
  </si>
  <si>
    <t>del 8 al 14</t>
  </si>
  <si>
    <t>del 15 al 21</t>
  </si>
  <si>
    <t>del 22 al 28</t>
  </si>
  <si>
    <t>semanal</t>
  </si>
  <si>
    <t xml:space="preserve"> 01/07/2014 </t>
  </si>
  <si>
    <t>07-15/09:00:00</t>
  </si>
  <si>
    <t>07-14/09:00:00</t>
  </si>
  <si>
    <t>07-13/09:00:00</t>
  </si>
  <si>
    <t>07-12/09:00:00</t>
  </si>
  <si>
    <t>07-11/09:00:00</t>
  </si>
  <si>
    <t>07-10/09:00:00</t>
  </si>
  <si>
    <t>07-09/09:00:00</t>
  </si>
  <si>
    <t>07-08/09:00:00</t>
  </si>
  <si>
    <t>07-07/09:00:00</t>
  </si>
  <si>
    <t>07-06/09:00:00</t>
  </si>
  <si>
    <t>07-05/09:00:00</t>
  </si>
  <si>
    <t>07-04/09:00:00</t>
  </si>
  <si>
    <t>07-03/09:00:00</t>
  </si>
  <si>
    <t>07-02/09:00:00</t>
  </si>
  <si>
    <t xml:space="preserve"> 16/07/2014 </t>
  </si>
  <si>
    <t xml:space="preserve"> 15/07/2014 </t>
  </si>
  <si>
    <t xml:space="preserve"> 14/07/2014 </t>
  </si>
  <si>
    <t xml:space="preserve"> 13/07/2014 </t>
  </si>
  <si>
    <t xml:space="preserve"> 12/07/2014 </t>
  </si>
  <si>
    <t xml:space="preserve"> 11/07/2014 </t>
  </si>
  <si>
    <t xml:space="preserve"> 10/07/2014 </t>
  </si>
  <si>
    <t xml:space="preserve"> 09/07/2014 </t>
  </si>
  <si>
    <t xml:space="preserve"> 08/07/2014 </t>
  </si>
  <si>
    <t xml:space="preserve"> 07/07/2014 </t>
  </si>
  <si>
    <t xml:space="preserve"> 06/07/2014 </t>
  </si>
  <si>
    <t xml:space="preserve"> 05/07/2014 </t>
  </si>
  <si>
    <t xml:space="preserve"> 04/07/2014 </t>
  </si>
  <si>
    <t xml:space="preserve"> 03/07/2014 </t>
  </si>
  <si>
    <t xml:space="preserve"> 02/07/2014 </t>
  </si>
  <si>
    <t xml:space="preserve"> 17/07/2014 </t>
  </si>
  <si>
    <t xml:space="preserve"> 18/07/2014 </t>
  </si>
  <si>
    <t xml:space="preserve"> 19/07/2014 </t>
  </si>
  <si>
    <t xml:space="preserve"> 20/07/2014 </t>
  </si>
  <si>
    <t xml:space="preserve"> 21/07/2014 </t>
  </si>
  <si>
    <t xml:space="preserve"> 22/07/2014 </t>
  </si>
  <si>
    <t xml:space="preserve"> 23/07/2014 </t>
  </si>
  <si>
    <t xml:space="preserve"> 24/07/2014 </t>
  </si>
  <si>
    <t xml:space="preserve"> 25/07/2014 </t>
  </si>
  <si>
    <t xml:space="preserve"> 26/07/2014 </t>
  </si>
  <si>
    <t xml:space="preserve"> 27/07/2014 </t>
  </si>
  <si>
    <t xml:space="preserve"> 28/07/2014 </t>
  </si>
  <si>
    <t xml:space="preserve"> 29/07/2014 </t>
  </si>
  <si>
    <t xml:space="preserve"> 30/07/2014 </t>
  </si>
  <si>
    <t>07-29/09:00:00</t>
  </si>
  <si>
    <t>07-28/09:00:00</t>
  </si>
  <si>
    <t>07-27/09:00:00</t>
  </si>
  <si>
    <t>07-26/09:00:00</t>
  </si>
  <si>
    <t>07-25/09:00:00</t>
  </si>
  <si>
    <t>07-24/09:00:00</t>
  </si>
  <si>
    <t>07-23/09:00:00</t>
  </si>
  <si>
    <t>07-22/09:00:00</t>
  </si>
  <si>
    <t>07-21/09:00:00</t>
  </si>
  <si>
    <t>07-20/09:00:00</t>
  </si>
  <si>
    <t>07-19/09:00:00</t>
  </si>
  <si>
    <t>07-18/09:00:00</t>
  </si>
  <si>
    <t>07-17/09:00:00</t>
  </si>
  <si>
    <t>07-16/09:00:00</t>
  </si>
  <si>
    <t>08-01/09:00:00</t>
  </si>
  <si>
    <t>07-31/09:00:00</t>
  </si>
  <si>
    <t>07-30/09:00:00</t>
  </si>
  <si>
    <t xml:space="preserve"> 01/08/2014 </t>
  </si>
  <si>
    <t xml:space="preserve"> 31/07/2014 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</si>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</sst>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22" fillId="0" borderId="0"/>
  </cellStyleXfs>
  <cellXfs count="111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6" borderId="0" xfId="0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6" xfId="0" applyBorder="1"/>
    <xf numFmtId="16" fontId="14" fillId="7" borderId="18" xfId="0" applyNumberFormat="1" applyFont="1" applyFill="1" applyBorder="1" applyAlignment="1">
      <alignment horizontal="center"/>
    </xf>
    <xf numFmtId="16" fontId="22" fillId="8" borderId="18" xfId="0" applyNumberFormat="1" applyFont="1" applyFill="1" applyBorder="1" applyAlignment="1">
      <alignment horizontal="center"/>
    </xf>
    <xf numFmtId="16" fontId="0" fillId="8" borderId="18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7" borderId="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8" borderId="21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3" fontId="0" fillId="7" borderId="26" xfId="0" applyNumberFormat="1" applyFill="1" applyBorder="1" applyAlignment="1">
      <alignment horizontal="center"/>
    </xf>
    <xf numFmtId="10" fontId="0" fillId="0" borderId="0" xfId="0" applyNumberFormat="1"/>
    <xf numFmtId="10" fontId="0" fillId="0" borderId="28" xfId="0" applyNumberFormat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0" fillId="8" borderId="20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10" fontId="0" fillId="7" borderId="29" xfId="0" applyNumberFormat="1" applyFill="1" applyBorder="1" applyAlignment="1">
      <alignment horizontal="center"/>
    </xf>
    <xf numFmtId="10" fontId="0" fillId="8" borderId="29" xfId="0" applyNumberFormat="1" applyFill="1" applyBorder="1" applyAlignment="1">
      <alignment horizontal="center"/>
    </xf>
    <xf numFmtId="10" fontId="0" fillId="7" borderId="30" xfId="0" applyNumberFormat="1" applyFill="1" applyBorder="1" applyAlignment="1">
      <alignment horizontal="center"/>
    </xf>
    <xf numFmtId="10" fontId="0" fillId="7" borderId="12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20" fillId="7" borderId="13" xfId="0" applyNumberFormat="1" applyFon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20" fillId="8" borderId="13" xfId="0" applyNumberFormat="1" applyFont="1" applyFill="1" applyBorder="1" applyAlignment="1">
      <alignment horizontal="center"/>
    </xf>
    <xf numFmtId="10" fontId="0" fillId="8" borderId="14" xfId="0" applyNumberFormat="1" applyFill="1" applyBorder="1" applyAlignment="1">
      <alignment horizontal="center"/>
    </xf>
    <xf numFmtId="10" fontId="20" fillId="7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8" borderId="30" xfId="0" applyNumberFormat="1" applyFill="1" applyBorder="1" applyAlignment="1">
      <alignment horizontal="center"/>
    </xf>
    <xf numFmtId="10" fontId="20" fillId="8" borderId="15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3" fillId="0" borderId="27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0" fontId="0" fillId="0" borderId="29" xfId="0" applyNumberFormat="1" applyBorder="1" applyAlignment="1">
      <alignment horizontal="center" vertical="center" wrapText="1"/>
    </xf>
    <xf numFmtId="10" fontId="24" fillId="6" borderId="30" xfId="0" applyNumberFormat="1" applyFont="1" applyFill="1" applyBorder="1" applyAlignment="1">
      <alignment horizontal="center"/>
    </xf>
    <xf numFmtId="16" fontId="25" fillId="9" borderId="19" xfId="0" applyNumberFormat="1" applyFont="1" applyFill="1" applyBorder="1" applyAlignment="1">
      <alignment horizontal="center"/>
    </xf>
    <xf numFmtId="3" fontId="26" fillId="6" borderId="20" xfId="0" applyNumberFormat="1" applyFont="1" applyFill="1" applyBorder="1" applyAlignment="1">
      <alignment horizontal="center"/>
    </xf>
    <xf numFmtId="0" fontId="22" fillId="0" borderId="0" xfId="2"/>
    <xf numFmtId="0" fontId="0" fillId="0" borderId="0" xfId="0" applyAlignment="1">
      <alignment horizontal="right"/>
    </xf>
    <xf numFmtId="3" fontId="0" fillId="0" borderId="32" xfId="0" applyNumberFormat="1" applyBorder="1"/>
    <xf numFmtId="3" fontId="21" fillId="10" borderId="0" xfId="0" applyNumberFormat="1" applyFont="1" applyFill="1"/>
    <xf numFmtId="3" fontId="27" fillId="7" borderId="20" xfId="0" applyNumberFormat="1" applyFont="1" applyFill="1" applyBorder="1" applyAlignment="1">
      <alignment horizontal="center"/>
    </xf>
    <xf numFmtId="3" fontId="27" fillId="8" borderId="20" xfId="0" applyNumberFormat="1" applyFont="1" applyFill="1" applyBorder="1" applyAlignment="1">
      <alignment horizontal="center"/>
    </xf>
    <xf numFmtId="3" fontId="27" fillId="7" borderId="22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left" vertical="center" wrapText="1"/>
    </xf>
    <xf numFmtId="0" fontId="3" fillId="2" borderId="31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_FIN-003" xfId="1"/>
  </cellStyles>
  <dxfs count="0"/>
  <tableStyles count="0" defaultTableStyle="TableStyleMedium9" defaultPivotStyle="PivotStyleLight16"/>
  <colors>
    <mruColors>
      <color rgb="FF66FF33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5"/>
  <sheetViews>
    <sheetView tabSelected="1" view="pageBreakPreview" zoomScale="80" zoomScaleNormal="100" zoomScaleSheetLayoutView="80" workbookViewId="0">
      <pane xSplit="3" ySplit="3" topLeftCell="AC7" activePane="bottomRight" state="frozen"/>
      <selection pane="topRight" activeCell="C1" sqref="C1"/>
      <selection pane="bottomLeft" activeCell="A4" sqref="A4"/>
      <selection pane="bottomRight" activeCell="AJ2" sqref="AJ2"/>
    </sheetView>
  </sheetViews>
  <sheetFormatPr baseColWidth="10" defaultRowHeight="15"/>
  <cols>
    <col min="1" max="1" width="2" customWidth="1"/>
    <col min="3" max="3" width="14.42578125" style="64" bestFit="1" customWidth="1"/>
    <col min="23" max="28" width="11.5703125" bestFit="1" customWidth="1"/>
    <col min="29" max="29" width="12.28515625" bestFit="1" customWidth="1"/>
    <col min="30" max="35" width="11.5703125" bestFit="1" customWidth="1"/>
    <col min="36" max="36" width="11.42578125" customWidth="1"/>
    <col min="37" max="37" width="9.140625" customWidth="1"/>
    <col min="38" max="38" width="9.140625" style="62" bestFit="1" customWidth="1"/>
    <col min="39" max="39" width="12.28515625" style="62" bestFit="1" customWidth="1"/>
    <col min="40" max="40" width="2.7109375" customWidth="1"/>
    <col min="41" max="41" width="1" customWidth="1"/>
    <col min="42" max="42" width="3" customWidth="1"/>
    <col min="43" max="43" width="11.140625" bestFit="1" customWidth="1"/>
    <col min="44" max="44" width="2.42578125" customWidth="1"/>
  </cols>
  <sheetData>
    <row r="1" spans="2:43" s="56" customFormat="1" ht="36" customHeight="1">
      <c r="C1" s="64"/>
      <c r="AL1" s="62"/>
      <c r="AM1" s="96"/>
    </row>
    <row r="2" spans="2:43" s="56" customFormat="1" ht="16.5" thickBot="1">
      <c r="B2" s="57" t="s">
        <v>90</v>
      </c>
      <c r="C2" s="63">
        <v>1</v>
      </c>
      <c r="D2" s="56">
        <f>C2+1</f>
        <v>2</v>
      </c>
      <c r="E2" s="56">
        <f t="shared" ref="E2:AI2" si="0">D2+1</f>
        <v>3</v>
      </c>
      <c r="F2" s="56">
        <f t="shared" si="0"/>
        <v>4</v>
      </c>
      <c r="G2" s="56">
        <f t="shared" si="0"/>
        <v>5</v>
      </c>
      <c r="H2" s="56">
        <f t="shared" si="0"/>
        <v>6</v>
      </c>
      <c r="I2" s="56">
        <f t="shared" si="0"/>
        <v>7</v>
      </c>
      <c r="J2" s="56">
        <f t="shared" si="0"/>
        <v>8</v>
      </c>
      <c r="K2" s="56">
        <f t="shared" si="0"/>
        <v>9</v>
      </c>
      <c r="L2" s="56">
        <f t="shared" si="0"/>
        <v>10</v>
      </c>
      <c r="M2" s="56">
        <f t="shared" si="0"/>
        <v>11</v>
      </c>
      <c r="N2" s="56">
        <f t="shared" si="0"/>
        <v>12</v>
      </c>
      <c r="O2" s="56">
        <f t="shared" si="0"/>
        <v>13</v>
      </c>
      <c r="P2" s="56">
        <f t="shared" si="0"/>
        <v>14</v>
      </c>
      <c r="Q2" s="56">
        <f t="shared" si="0"/>
        <v>15</v>
      </c>
      <c r="R2" s="56">
        <f>Q2+1</f>
        <v>16</v>
      </c>
      <c r="S2" s="56">
        <f t="shared" si="0"/>
        <v>17</v>
      </c>
      <c r="T2" s="56">
        <f t="shared" si="0"/>
        <v>18</v>
      </c>
      <c r="U2" s="56">
        <f t="shared" si="0"/>
        <v>19</v>
      </c>
      <c r="V2" s="56">
        <f>U2+1</f>
        <v>20</v>
      </c>
      <c r="W2" s="56">
        <f t="shared" si="0"/>
        <v>21</v>
      </c>
      <c r="X2" s="56">
        <f t="shared" si="0"/>
        <v>22</v>
      </c>
      <c r="Y2" s="56">
        <f t="shared" si="0"/>
        <v>23</v>
      </c>
      <c r="Z2" s="56">
        <f t="shared" si="0"/>
        <v>24</v>
      </c>
      <c r="AA2" s="56">
        <f t="shared" si="0"/>
        <v>25</v>
      </c>
      <c r="AB2" s="56">
        <f t="shared" si="0"/>
        <v>26</v>
      </c>
      <c r="AC2" s="56">
        <f t="shared" si="0"/>
        <v>27</v>
      </c>
      <c r="AD2" s="56">
        <f t="shared" si="0"/>
        <v>28</v>
      </c>
      <c r="AE2" s="56">
        <f t="shared" si="0"/>
        <v>29</v>
      </c>
      <c r="AF2" s="56">
        <f t="shared" si="0"/>
        <v>30</v>
      </c>
      <c r="AG2" s="56">
        <f>AF2+1</f>
        <v>31</v>
      </c>
      <c r="AH2" s="56">
        <f t="shared" si="0"/>
        <v>32</v>
      </c>
      <c r="AI2" s="56">
        <f t="shared" si="0"/>
        <v>33</v>
      </c>
      <c r="AK2" s="56" t="s">
        <v>126</v>
      </c>
      <c r="AL2" s="62" t="s">
        <v>125</v>
      </c>
      <c r="AM2" s="97">
        <f>AO2</f>
        <v>-2.2551026107345542E-3</v>
      </c>
      <c r="AO2" s="56">
        <f>AVERAGE(AO5:AO29)</f>
        <v>-2.2551026107345542E-3</v>
      </c>
    </row>
    <row r="3" spans="2:43" ht="15.75" thickBot="1">
      <c r="B3" s="93" t="s">
        <v>89</v>
      </c>
      <c r="C3" s="94" t="s">
        <v>124</v>
      </c>
      <c r="D3" s="95" t="s">
        <v>91</v>
      </c>
      <c r="E3" s="95" t="s">
        <v>92</v>
      </c>
      <c r="F3" s="95" t="s">
        <v>93</v>
      </c>
      <c r="G3" s="95" t="s">
        <v>94</v>
      </c>
      <c r="H3" s="95" t="s">
        <v>95</v>
      </c>
      <c r="I3" s="95" t="s">
        <v>96</v>
      </c>
      <c r="J3" s="95" t="s">
        <v>97</v>
      </c>
      <c r="K3" s="95" t="s">
        <v>98</v>
      </c>
      <c r="L3" s="95" t="s">
        <v>99</v>
      </c>
      <c r="M3" s="95" t="s">
        <v>100</v>
      </c>
      <c r="N3" s="95" t="s">
        <v>101</v>
      </c>
      <c r="O3" s="95" t="s">
        <v>102</v>
      </c>
      <c r="P3" s="95" t="s">
        <v>103</v>
      </c>
      <c r="Q3" s="95" t="s">
        <v>104</v>
      </c>
      <c r="R3" s="95" t="s">
        <v>105</v>
      </c>
      <c r="S3" s="95" t="s">
        <v>106</v>
      </c>
      <c r="T3" s="95" t="s">
        <v>107</v>
      </c>
      <c r="U3" s="95" t="s">
        <v>108</v>
      </c>
      <c r="V3" s="95" t="s">
        <v>109</v>
      </c>
      <c r="W3" s="95" t="s">
        <v>110</v>
      </c>
      <c r="X3" s="95" t="s">
        <v>111</v>
      </c>
      <c r="Y3" s="95" t="s">
        <v>112</v>
      </c>
      <c r="Z3" s="95" t="s">
        <v>113</v>
      </c>
      <c r="AA3" s="95" t="s">
        <v>114</v>
      </c>
      <c r="AB3" s="95" t="s">
        <v>115</v>
      </c>
      <c r="AC3" s="95" t="s">
        <v>116</v>
      </c>
      <c r="AD3" s="95" t="s">
        <v>122</v>
      </c>
      <c r="AE3" s="95" t="s">
        <v>117</v>
      </c>
      <c r="AF3" s="95" t="s">
        <v>118</v>
      </c>
      <c r="AG3" s="95" t="s">
        <v>119</v>
      </c>
      <c r="AH3" s="95" t="s">
        <v>120</v>
      </c>
      <c r="AI3" s="95" t="s">
        <v>121</v>
      </c>
      <c r="AJ3" s="95" t="s">
        <v>123</v>
      </c>
      <c r="AK3" s="58"/>
      <c r="AL3" s="75"/>
    </row>
    <row r="4" spans="2:43">
      <c r="B4" s="59">
        <f>B5+1</f>
        <v>41851</v>
      </c>
      <c r="C4" s="104">
        <f>PIQ!N8</f>
        <v>120411.68999999999</v>
      </c>
      <c r="D4" s="65">
        <f>'AERnn C'!U6</f>
        <v>335</v>
      </c>
      <c r="E4" s="65">
        <f>'AER S'!U6</f>
        <v>216</v>
      </c>
      <c r="F4" s="65">
        <f>Avery!U6</f>
        <v>3346</v>
      </c>
      <c r="G4" s="65">
        <f>Beach!U6</f>
        <v>42</v>
      </c>
      <c r="H4" s="65">
        <f>Bravo!U6</f>
        <v>4029</v>
      </c>
      <c r="I4" s="65">
        <f>Comex!U6</f>
        <v>18757</v>
      </c>
      <c r="J4" s="65">
        <f>Copper!U6</f>
        <v>62</v>
      </c>
      <c r="K4" s="65">
        <f>Crown!U6</f>
        <v>1663</v>
      </c>
      <c r="L4" s="65">
        <f>DREnc!U6</f>
        <v>1160</v>
      </c>
      <c r="M4" s="65">
        <f>Eaton!U6</f>
        <v>272</v>
      </c>
      <c r="N4" s="65">
        <f>Elicamex!U6</f>
        <v>414</v>
      </c>
      <c r="O4" s="65">
        <f>Euro!U6</f>
        <v>3400</v>
      </c>
      <c r="P4" s="65">
        <f>Foam!U6</f>
        <v>4697</v>
      </c>
      <c r="Q4" s="65">
        <f>Fracsa!U6</f>
        <v>9558</v>
      </c>
      <c r="R4" s="65">
        <f>Hitachi!U6</f>
        <v>2420</v>
      </c>
      <c r="S4" s="65">
        <f>Ipc!U6</f>
        <v>2630</v>
      </c>
      <c r="T4" s="65">
        <f>Jafra!U6</f>
        <v>1793</v>
      </c>
      <c r="U4" s="65">
        <f>'KH Méx'!U6</f>
        <v>115</v>
      </c>
      <c r="V4" s="65">
        <f>Kluber!U6</f>
        <v>108</v>
      </c>
      <c r="W4" s="65">
        <f>Messier!U6</f>
        <v>986</v>
      </c>
      <c r="X4" s="65">
        <f>Metokote!U6</f>
        <v>1337</v>
      </c>
      <c r="Y4" s="65">
        <f>Mpi!U6</f>
        <v>0</v>
      </c>
      <c r="Z4" s="65">
        <f>Narmex!U6</f>
        <v>1622</v>
      </c>
      <c r="AA4" s="65">
        <f>Norgren!U6</f>
        <v>662</v>
      </c>
      <c r="AB4" s="65">
        <f>Rohm!U6</f>
        <v>1850</v>
      </c>
      <c r="AC4" s="65">
        <f>Ronal!U6</f>
        <v>26150</v>
      </c>
      <c r="AD4" s="65">
        <f>Samsung!U6</f>
        <v>16803</v>
      </c>
      <c r="AE4" s="65">
        <f>Securency!U6</f>
        <v>1175</v>
      </c>
      <c r="AF4" s="65">
        <f>Tafime!U6</f>
        <v>7349</v>
      </c>
      <c r="AG4" s="65">
        <f>'Frenos Trw'!U6</f>
        <v>3272</v>
      </c>
      <c r="AH4" s="65">
        <f>Valeo!U6</f>
        <v>1143</v>
      </c>
      <c r="AI4" s="66">
        <f>Vrk!U6</f>
        <v>2422</v>
      </c>
      <c r="AJ4" s="67">
        <f t="shared" ref="AJ4:AJ34" si="1">SUM(D4:AI4)</f>
        <v>119788</v>
      </c>
      <c r="AK4" s="76">
        <f t="shared" ref="AK4:AK34" si="2">C4-AJ4</f>
        <v>623.68999999998778</v>
      </c>
      <c r="AL4" s="82">
        <f t="shared" ref="AL4:AL34" si="3">(AJ4-C4)/C4</f>
        <v>-5.1796465941138098E-3</v>
      </c>
      <c r="AM4" s="84" t="s">
        <v>127</v>
      </c>
      <c r="AN4" s="74"/>
      <c r="AQ4" s="103">
        <f>SUM(C4:C6)</f>
        <v>369819.93899999995</v>
      </c>
    </row>
    <row r="5" spans="2:43" ht="15.75" thickBot="1">
      <c r="B5" s="59">
        <f t="shared" ref="B5:B32" si="4">B6+1</f>
        <v>41850</v>
      </c>
      <c r="C5" s="104">
        <f>PIQ!N9</f>
        <v>122185.394</v>
      </c>
      <c r="D5" s="65">
        <f>'AERnn C'!U7</f>
        <v>393</v>
      </c>
      <c r="E5" s="65">
        <f>'AER S'!U7</f>
        <v>237</v>
      </c>
      <c r="F5" s="65">
        <f>Avery!U7</f>
        <v>3250</v>
      </c>
      <c r="G5" s="65">
        <f>Beach!U7</f>
        <v>44</v>
      </c>
      <c r="H5" s="65">
        <f>Bravo!U7</f>
        <v>4131</v>
      </c>
      <c r="I5" s="65">
        <f>Comex!U7</f>
        <v>19224</v>
      </c>
      <c r="J5" s="65">
        <f>Copper!U7</f>
        <v>60</v>
      </c>
      <c r="K5" s="65">
        <f>Crown!U7</f>
        <v>1170</v>
      </c>
      <c r="L5" s="65">
        <f>DREnc!U7</f>
        <v>1191</v>
      </c>
      <c r="M5" s="65">
        <f>Eaton!U7</f>
        <v>276</v>
      </c>
      <c r="N5" s="65">
        <f>Elicamex!U7</f>
        <v>76</v>
      </c>
      <c r="O5" s="65">
        <f>Euro!U7</f>
        <v>3896</v>
      </c>
      <c r="P5" s="65">
        <f>Foam!U7</f>
        <v>6516</v>
      </c>
      <c r="Q5" s="65">
        <f>Fracsa!U7</f>
        <v>9224</v>
      </c>
      <c r="R5" s="65">
        <f>Hitachi!U7</f>
        <v>2401</v>
      </c>
      <c r="S5" s="65">
        <f>Ipc!U7</f>
        <v>2818</v>
      </c>
      <c r="T5" s="65">
        <f>Jafra!U7</f>
        <v>1793</v>
      </c>
      <c r="U5" s="65">
        <f>'KH Méx'!U7</f>
        <v>115</v>
      </c>
      <c r="V5" s="65">
        <f>Kluber!U7</f>
        <v>110</v>
      </c>
      <c r="W5" s="65">
        <f>Messier!U7</f>
        <v>1037</v>
      </c>
      <c r="X5" s="65">
        <f>Metokote!U7</f>
        <v>1655</v>
      </c>
      <c r="Y5" s="65">
        <f>Mpi!U7</f>
        <v>0</v>
      </c>
      <c r="Z5" s="65">
        <f>Narmex!U7</f>
        <v>1682</v>
      </c>
      <c r="AA5" s="65">
        <f>Norgren!U7</f>
        <v>744</v>
      </c>
      <c r="AB5" s="65">
        <f>Rohm!U7</f>
        <v>1357</v>
      </c>
      <c r="AC5" s="65">
        <f>Ronal!U7</f>
        <v>27807</v>
      </c>
      <c r="AD5" s="65">
        <f>Samsung!U7</f>
        <v>15655</v>
      </c>
      <c r="AE5" s="65">
        <f>Securency!U7</f>
        <v>303</v>
      </c>
      <c r="AF5" s="65">
        <f>Tafime!U7</f>
        <v>7425</v>
      </c>
      <c r="AG5" s="65">
        <f>'Frenos Trw'!U7</f>
        <v>3267</v>
      </c>
      <c r="AH5" s="65">
        <f>Valeo!U7</f>
        <v>1127</v>
      </c>
      <c r="AI5" s="66">
        <f>Vrk!U7</f>
        <v>2404</v>
      </c>
      <c r="AJ5" s="67">
        <f t="shared" si="1"/>
        <v>121388</v>
      </c>
      <c r="AK5" s="76">
        <f t="shared" si="2"/>
        <v>797.39400000000023</v>
      </c>
      <c r="AL5" s="83">
        <f t="shared" si="3"/>
        <v>-6.526099183344289E-3</v>
      </c>
      <c r="AM5" s="88">
        <f>AVERAGE(AL4:AL6)</f>
        <v>-5.9687739746458026E-3</v>
      </c>
      <c r="AO5">
        <f>AN5</f>
        <v>0</v>
      </c>
    </row>
    <row r="6" spans="2:43" ht="15.75" thickBot="1">
      <c r="B6" s="59">
        <f t="shared" si="4"/>
        <v>41849</v>
      </c>
      <c r="C6" s="104">
        <f>PIQ!N10</f>
        <v>127222.855</v>
      </c>
      <c r="D6" s="65">
        <f>'AERnn C'!U8</f>
        <v>476</v>
      </c>
      <c r="E6" s="65">
        <f>'AER S'!U8</f>
        <v>275</v>
      </c>
      <c r="F6" s="65">
        <f>Avery!U8</f>
        <v>3446</v>
      </c>
      <c r="G6" s="65">
        <f>Beach!U8</f>
        <v>44</v>
      </c>
      <c r="H6" s="65">
        <f>Bravo!U8</f>
        <v>4254</v>
      </c>
      <c r="I6" s="65">
        <f>Comex!U8</f>
        <v>22086</v>
      </c>
      <c r="J6" s="65">
        <f>Copper!U8</f>
        <v>82</v>
      </c>
      <c r="K6" s="65">
        <f>Crown!U8</f>
        <v>1098</v>
      </c>
      <c r="L6" s="65">
        <f>DREnc!U8</f>
        <v>1265</v>
      </c>
      <c r="M6" s="65">
        <f>Eaton!U8</f>
        <v>290</v>
      </c>
      <c r="N6" s="65">
        <f>Elicamex!U8</f>
        <v>364</v>
      </c>
      <c r="O6" s="65">
        <f>Euro!U8</f>
        <v>3416</v>
      </c>
      <c r="P6" s="65">
        <f>Foam!U8</f>
        <v>6439</v>
      </c>
      <c r="Q6" s="65">
        <f>Fracsa!U8</f>
        <v>9775</v>
      </c>
      <c r="R6" s="65">
        <f>Hitachi!U8</f>
        <v>2317</v>
      </c>
      <c r="S6" s="65">
        <f>Ipc!U8</f>
        <v>2464</v>
      </c>
      <c r="T6" s="65">
        <f>Jafra!U8</f>
        <v>1805</v>
      </c>
      <c r="U6" s="65">
        <f>'KH Méx'!U8</f>
        <v>79</v>
      </c>
      <c r="V6" s="65">
        <f>Kluber!U8</f>
        <v>336</v>
      </c>
      <c r="W6" s="65">
        <f>Messier!U8</f>
        <v>1127</v>
      </c>
      <c r="X6" s="65">
        <f>Metokote!U8</f>
        <v>1631</v>
      </c>
      <c r="Y6" s="65">
        <f>Mpi!U8</f>
        <v>0</v>
      </c>
      <c r="Z6" s="65">
        <f>Narmex!U8</f>
        <v>1504</v>
      </c>
      <c r="AA6" s="65">
        <f>Norgren!U8</f>
        <v>683</v>
      </c>
      <c r="AB6" s="65">
        <f>Rohm!U8</f>
        <v>1017</v>
      </c>
      <c r="AC6" s="65">
        <f>Ronal!U8</f>
        <v>27650</v>
      </c>
      <c r="AD6" s="65">
        <f>Samsung!U8</f>
        <v>17306</v>
      </c>
      <c r="AE6" s="65">
        <f>Securency!U8</f>
        <v>743</v>
      </c>
      <c r="AF6" s="65">
        <f>Tafime!U8</f>
        <v>7417</v>
      </c>
      <c r="AG6" s="65">
        <f>'Frenos Trw'!U8</f>
        <v>3350</v>
      </c>
      <c r="AH6" s="65">
        <f>Valeo!U8</f>
        <v>1187</v>
      </c>
      <c r="AI6" s="66">
        <f>Vrk!U8</f>
        <v>2508</v>
      </c>
      <c r="AJ6" s="67">
        <f t="shared" si="1"/>
        <v>126434</v>
      </c>
      <c r="AK6" s="76">
        <f t="shared" si="2"/>
        <v>788.85499999999593</v>
      </c>
      <c r="AL6" s="83">
        <f t="shared" si="3"/>
        <v>-6.2005761464793098E-3</v>
      </c>
      <c r="AM6" s="89" t="s">
        <v>129</v>
      </c>
    </row>
    <row r="7" spans="2:43">
      <c r="B7" s="60">
        <f t="shared" si="4"/>
        <v>41848</v>
      </c>
      <c r="C7" s="105">
        <f>PIQ!N11</f>
        <v>127130.16500000001</v>
      </c>
      <c r="D7" s="68">
        <f>'AERnn C'!U9</f>
        <v>422</v>
      </c>
      <c r="E7" s="68">
        <f>'AER S'!U9</f>
        <v>212</v>
      </c>
      <c r="F7" s="68">
        <f>Avery!U9</f>
        <v>2449</v>
      </c>
      <c r="G7" s="68">
        <f>Beach!U9</f>
        <v>48</v>
      </c>
      <c r="H7" s="68">
        <f>Bravo!U9</f>
        <v>4413</v>
      </c>
      <c r="I7" s="68">
        <f>Comex!U9</f>
        <v>20632</v>
      </c>
      <c r="J7" s="68">
        <f>Copper!U9</f>
        <v>81</v>
      </c>
      <c r="K7" s="68">
        <f>Crown!U9</f>
        <v>1345</v>
      </c>
      <c r="L7" s="68">
        <f>DREnc!U9</f>
        <v>1152</v>
      </c>
      <c r="M7" s="68">
        <f>Eaton!U9</f>
        <v>303</v>
      </c>
      <c r="N7" s="68">
        <f>Elicamex!U9</f>
        <v>251</v>
      </c>
      <c r="O7" s="68">
        <f>Euro!U9</f>
        <v>3955</v>
      </c>
      <c r="P7" s="68">
        <f>Foam!U9</f>
        <v>6172</v>
      </c>
      <c r="Q7" s="68">
        <f>Fracsa!U9</f>
        <v>10031</v>
      </c>
      <c r="R7" s="68">
        <f>Hitachi!U9</f>
        <v>2136</v>
      </c>
      <c r="S7" s="68">
        <f>Ipc!U9</f>
        <v>3078</v>
      </c>
      <c r="T7" s="68">
        <f>Jafra!U9</f>
        <v>1810</v>
      </c>
      <c r="U7" s="68">
        <f>'KH Méx'!U9</f>
        <v>117</v>
      </c>
      <c r="V7" s="68">
        <f>Kluber!U9</f>
        <v>413</v>
      </c>
      <c r="W7" s="68">
        <f>Messier!U9</f>
        <v>1077</v>
      </c>
      <c r="X7" s="68">
        <f>Metokote!U9</f>
        <v>1131</v>
      </c>
      <c r="Y7" s="68">
        <f>Mpi!U9</f>
        <v>0</v>
      </c>
      <c r="Z7" s="68">
        <f>Narmex!U9</f>
        <v>1510</v>
      </c>
      <c r="AA7" s="68">
        <f>Norgren!U9</f>
        <v>771</v>
      </c>
      <c r="AB7" s="68">
        <f>Rohm!U9</f>
        <v>1464</v>
      </c>
      <c r="AC7" s="68">
        <f>Ronal!U9</f>
        <v>27658</v>
      </c>
      <c r="AD7" s="68">
        <f>Samsung!U9</f>
        <v>19079</v>
      </c>
      <c r="AE7" s="68">
        <f>Securency!U9</f>
        <v>313</v>
      </c>
      <c r="AF7" s="68">
        <f>Tafime!U9</f>
        <v>7458</v>
      </c>
      <c r="AG7" s="68">
        <f>'Frenos Trw'!U9</f>
        <v>3324</v>
      </c>
      <c r="AH7" s="68">
        <f>Valeo!U9</f>
        <v>993</v>
      </c>
      <c r="AI7" s="69">
        <f>Vrk!U9</f>
        <v>2481</v>
      </c>
      <c r="AJ7" s="70">
        <f t="shared" si="1"/>
        <v>126279</v>
      </c>
      <c r="AK7" s="77">
        <f t="shared" si="2"/>
        <v>851.16500000000815</v>
      </c>
      <c r="AL7" s="85">
        <f t="shared" si="3"/>
        <v>-6.6952245362067149E-3</v>
      </c>
      <c r="AM7" s="86" t="s">
        <v>127</v>
      </c>
      <c r="AN7" s="74"/>
      <c r="AQ7" s="103">
        <f>SUM(C7:C13)</f>
        <v>775935.95900000003</v>
      </c>
    </row>
    <row r="8" spans="2:43" ht="15.75" thickBot="1">
      <c r="B8" s="60">
        <f t="shared" si="4"/>
        <v>41847</v>
      </c>
      <c r="C8" s="105">
        <f>PIQ!N12</f>
        <v>88102.585000000006</v>
      </c>
      <c r="D8" s="68">
        <f>'AERnn C'!U10</f>
        <v>174</v>
      </c>
      <c r="E8" s="68">
        <f>'AER S'!U10</f>
        <v>18</v>
      </c>
      <c r="F8" s="68">
        <f>Avery!U10</f>
        <v>144</v>
      </c>
      <c r="G8" s="68">
        <f>Beach!U10</f>
        <v>10</v>
      </c>
      <c r="H8" s="68">
        <f>Bravo!U10</f>
        <v>4365</v>
      </c>
      <c r="I8" s="68">
        <f>Comex!U10</f>
        <v>25321</v>
      </c>
      <c r="J8" s="68">
        <f>Copper!U10</f>
        <v>21</v>
      </c>
      <c r="K8" s="68">
        <f>Crown!U10</f>
        <v>231</v>
      </c>
      <c r="L8" s="68">
        <f>DREnc!U10</f>
        <v>127</v>
      </c>
      <c r="M8" s="68">
        <f>Eaton!U10</f>
        <v>257</v>
      </c>
      <c r="N8" s="68">
        <f>Elicamex!U10</f>
        <v>149</v>
      </c>
      <c r="O8" s="68">
        <f>Euro!U10</f>
        <v>4139</v>
      </c>
      <c r="P8" s="68">
        <f>Foam!U10</f>
        <v>788</v>
      </c>
      <c r="Q8" s="68">
        <f>Fracsa!U10</f>
        <v>9411</v>
      </c>
      <c r="R8" s="68">
        <f>Hitachi!U10</f>
        <v>224</v>
      </c>
      <c r="S8" s="68">
        <f>Ipc!U10</f>
        <v>606</v>
      </c>
      <c r="T8" s="68">
        <f>Jafra!U10</f>
        <v>1081</v>
      </c>
      <c r="U8" s="68">
        <f>'KH Méx'!U10</f>
        <v>22</v>
      </c>
      <c r="V8" s="68">
        <f>Kluber!U10</f>
        <v>11</v>
      </c>
      <c r="W8" s="68">
        <f>Messier!U10</f>
        <v>957</v>
      </c>
      <c r="X8" s="68">
        <f>Metokote!U10</f>
        <v>504</v>
      </c>
      <c r="Y8" s="68">
        <f>Mpi!U10</f>
        <v>0</v>
      </c>
      <c r="Z8" s="68">
        <f>Narmex!U10</f>
        <v>571</v>
      </c>
      <c r="AA8" s="68">
        <f>Norgren!U10</f>
        <v>385</v>
      </c>
      <c r="AB8" s="68">
        <f>Rohm!U10</f>
        <v>1575</v>
      </c>
      <c r="AC8" s="68">
        <f>Ronal!U10</f>
        <v>25196</v>
      </c>
      <c r="AD8" s="68">
        <f>Samsung!U10</f>
        <v>1480</v>
      </c>
      <c r="AE8" s="68">
        <f>Securency!U10</f>
        <v>0</v>
      </c>
      <c r="AF8" s="68">
        <f>Tafime!U10</f>
        <v>7156</v>
      </c>
      <c r="AG8" s="68">
        <f>'Frenos Trw'!U10</f>
        <v>1847</v>
      </c>
      <c r="AH8" s="68">
        <f>Valeo!U10</f>
        <v>291</v>
      </c>
      <c r="AI8" s="69">
        <f>Vrk!U10</f>
        <v>311</v>
      </c>
      <c r="AJ8" s="70">
        <f t="shared" si="1"/>
        <v>87372</v>
      </c>
      <c r="AK8" s="77">
        <f t="shared" si="2"/>
        <v>730.5850000000064</v>
      </c>
      <c r="AL8" s="87">
        <f t="shared" si="3"/>
        <v>-8.2924354603216965E-3</v>
      </c>
      <c r="AM8" s="92">
        <f>AVERAGE(AL7:AL13)</f>
        <v>-8.2051741005692239E-3</v>
      </c>
      <c r="AO8" s="74">
        <f>AM8</f>
        <v>-8.2051741005692239E-3</v>
      </c>
    </row>
    <row r="9" spans="2:43">
      <c r="B9" s="60">
        <f t="shared" si="4"/>
        <v>41846</v>
      </c>
      <c r="C9" s="105">
        <f>PIQ!N13</f>
        <v>87711.098000000013</v>
      </c>
      <c r="D9" s="68">
        <f>'AERnn C'!U11</f>
        <v>265</v>
      </c>
      <c r="E9" s="68">
        <f>'AER S'!U11</f>
        <v>110</v>
      </c>
      <c r="F9" s="68">
        <f>Avery!U11</f>
        <v>48</v>
      </c>
      <c r="G9" s="68">
        <f>Beach!U11</f>
        <v>2</v>
      </c>
      <c r="H9" s="68">
        <f>Bravo!U11</f>
        <v>3774</v>
      </c>
      <c r="I9" s="68">
        <f>Comex!U11</f>
        <v>24602</v>
      </c>
      <c r="J9" s="68">
        <f>Copper!U11</f>
        <v>2</v>
      </c>
      <c r="K9" s="68">
        <f>Crown!U11</f>
        <v>359</v>
      </c>
      <c r="L9" s="68">
        <f>DREnc!U11</f>
        <v>3</v>
      </c>
      <c r="M9" s="68">
        <f>Eaton!U11</f>
        <v>250</v>
      </c>
      <c r="N9" s="68">
        <f>Elicamex!U11</f>
        <v>62</v>
      </c>
      <c r="O9" s="68">
        <f>Euro!U11</f>
        <v>4172</v>
      </c>
      <c r="P9" s="68">
        <f>Foam!U11</f>
        <v>0</v>
      </c>
      <c r="Q9" s="68">
        <f>Fracsa!U11</f>
        <v>9680</v>
      </c>
      <c r="R9" s="68">
        <f>Hitachi!U11</f>
        <v>513</v>
      </c>
      <c r="S9" s="68">
        <f>Ipc!U11</f>
        <v>664</v>
      </c>
      <c r="T9" s="68">
        <f>Jafra!U11</f>
        <v>752</v>
      </c>
      <c r="U9" s="68">
        <f>'KH Méx'!U11</f>
        <v>0</v>
      </c>
      <c r="V9" s="68">
        <f>Kluber!U11</f>
        <v>0</v>
      </c>
      <c r="W9" s="68">
        <f>Messier!U11</f>
        <v>1063</v>
      </c>
      <c r="X9" s="68">
        <f>Metokote!U11</f>
        <v>913</v>
      </c>
      <c r="Y9" s="68">
        <f>Mpi!U11</f>
        <v>0</v>
      </c>
      <c r="Z9" s="68">
        <f>Narmex!U11</f>
        <v>58</v>
      </c>
      <c r="AA9" s="68">
        <f>Norgren!U11</f>
        <v>400</v>
      </c>
      <c r="AB9" s="68">
        <f>Rohm!U11</f>
        <v>1451</v>
      </c>
      <c r="AC9" s="68">
        <f>Ronal!U11</f>
        <v>24834</v>
      </c>
      <c r="AD9" s="68">
        <f>Samsung!U11</f>
        <v>1905</v>
      </c>
      <c r="AE9" s="68">
        <f>Securency!U11</f>
        <v>0</v>
      </c>
      <c r="AF9" s="68">
        <f>Tafime!U11</f>
        <v>6901</v>
      </c>
      <c r="AG9" s="68">
        <f>'Frenos Trw'!U11</f>
        <v>1552</v>
      </c>
      <c r="AH9" s="68">
        <f>Valeo!U11</f>
        <v>83</v>
      </c>
      <c r="AI9" s="69">
        <f>Vrk!U11</f>
        <v>2203</v>
      </c>
      <c r="AJ9" s="70">
        <f t="shared" si="1"/>
        <v>86621</v>
      </c>
      <c r="AK9" s="77">
        <f t="shared" si="2"/>
        <v>1090.0980000000127</v>
      </c>
      <c r="AL9" s="87">
        <f t="shared" si="3"/>
        <v>-1.242827903032308E-2</v>
      </c>
      <c r="AM9" s="89" t="s">
        <v>133</v>
      </c>
    </row>
    <row r="10" spans="2:43">
      <c r="B10" s="60">
        <f t="shared" si="4"/>
        <v>41845</v>
      </c>
      <c r="C10" s="105">
        <f>PIQ!N14</f>
        <v>115706.06999999999</v>
      </c>
      <c r="D10" s="68">
        <f>'AERnn C'!U12</f>
        <v>539</v>
      </c>
      <c r="E10" s="68">
        <f>'AER S'!U12</f>
        <v>267</v>
      </c>
      <c r="F10" s="68">
        <f>Avery!U12</f>
        <v>943</v>
      </c>
      <c r="G10" s="68">
        <f>Beach!U12</f>
        <v>23</v>
      </c>
      <c r="H10" s="68">
        <f>Bravo!U12</f>
        <v>5046</v>
      </c>
      <c r="I10" s="68">
        <f>Comex!U12</f>
        <v>23300</v>
      </c>
      <c r="J10" s="68">
        <f>Copper!U12</f>
        <v>52</v>
      </c>
      <c r="K10" s="68">
        <f>Crown!U12</f>
        <v>1221</v>
      </c>
      <c r="L10" s="68">
        <f>DREnc!U12</f>
        <v>563</v>
      </c>
      <c r="M10" s="68">
        <f>Eaton!U12</f>
        <v>298</v>
      </c>
      <c r="N10" s="68">
        <f>Elicamex!U12</f>
        <v>454</v>
      </c>
      <c r="O10" s="68">
        <f>Euro!U12</f>
        <v>4334</v>
      </c>
      <c r="P10" s="68">
        <f>Foam!U12</f>
        <v>0</v>
      </c>
      <c r="Q10" s="68">
        <f>Fracsa!U12</f>
        <v>9439</v>
      </c>
      <c r="R10" s="68">
        <f>Hitachi!U12</f>
        <v>1984</v>
      </c>
      <c r="S10" s="68">
        <f>Ipc!U12</f>
        <v>1960</v>
      </c>
      <c r="T10" s="68">
        <f>Jafra!U12</f>
        <v>1778</v>
      </c>
      <c r="U10" s="68">
        <f>'KH Méx'!U12</f>
        <v>103</v>
      </c>
      <c r="V10" s="68">
        <f>Kluber!U12</f>
        <v>40</v>
      </c>
      <c r="W10" s="68">
        <f>Messier!U12</f>
        <v>1101</v>
      </c>
      <c r="X10" s="68">
        <f>Metokote!U12</f>
        <v>1012</v>
      </c>
      <c r="Y10" s="68">
        <f>Mpi!U12</f>
        <v>0</v>
      </c>
      <c r="Z10" s="68">
        <f>Narmex!U12</f>
        <v>1091</v>
      </c>
      <c r="AA10" s="68">
        <f>Norgren!U12</f>
        <v>663</v>
      </c>
      <c r="AB10" s="68">
        <f>Rohm!U12</f>
        <v>1713</v>
      </c>
      <c r="AC10" s="68">
        <f>Ronal!U12</f>
        <v>26298</v>
      </c>
      <c r="AD10" s="68">
        <f>Samsung!U12</f>
        <v>17438</v>
      </c>
      <c r="AE10" s="68">
        <f>Securency!U12</f>
        <v>0</v>
      </c>
      <c r="AF10" s="68">
        <f>Tafime!U12</f>
        <v>6888</v>
      </c>
      <c r="AG10" s="68">
        <f>'Frenos Trw'!U12</f>
        <v>3338</v>
      </c>
      <c r="AH10" s="68">
        <f>Valeo!U12</f>
        <v>450</v>
      </c>
      <c r="AI10" s="69">
        <f>Vrk!U12</f>
        <v>2535</v>
      </c>
      <c r="AJ10" s="70">
        <f t="shared" si="1"/>
        <v>114871</v>
      </c>
      <c r="AK10" s="77">
        <f t="shared" si="2"/>
        <v>835.06999999999243</v>
      </c>
      <c r="AL10" s="87">
        <f t="shared" si="3"/>
        <v>-7.2171667398261167E-3</v>
      </c>
      <c r="AM10" s="90" t="s">
        <v>132</v>
      </c>
    </row>
    <row r="11" spans="2:43">
      <c r="B11" s="60">
        <f t="shared" si="4"/>
        <v>41844</v>
      </c>
      <c r="C11" s="105">
        <f>PIQ!N15</f>
        <v>114770.958</v>
      </c>
      <c r="D11" s="68">
        <f>'AERnn C'!U13</f>
        <v>390</v>
      </c>
      <c r="E11" s="68">
        <f>'AER S'!U13</f>
        <v>390</v>
      </c>
      <c r="F11" s="68">
        <f>Avery!U13</f>
        <v>972</v>
      </c>
      <c r="G11" s="68">
        <f>Beach!U13</f>
        <v>45</v>
      </c>
      <c r="H11" s="68">
        <f>Bravo!U13</f>
        <v>5110</v>
      </c>
      <c r="I11" s="68">
        <f>Comex!U13</f>
        <v>15857</v>
      </c>
      <c r="J11" s="68">
        <f>Copper!U13</f>
        <v>77</v>
      </c>
      <c r="K11" s="68">
        <f>Crown!U13</f>
        <v>1355</v>
      </c>
      <c r="L11" s="68">
        <f>DREnc!U13</f>
        <v>1270</v>
      </c>
      <c r="M11" s="68">
        <f>Eaton!U13</f>
        <v>318</v>
      </c>
      <c r="N11" s="68">
        <f>Elicamex!U13</f>
        <v>220</v>
      </c>
      <c r="O11" s="68">
        <f>Euro!U13</f>
        <v>4553</v>
      </c>
      <c r="P11" s="68">
        <f>Foam!U13</f>
        <v>2566</v>
      </c>
      <c r="Q11" s="68">
        <f>Fracsa!U13</f>
        <v>9954</v>
      </c>
      <c r="R11" s="68">
        <f>Hitachi!U13</f>
        <v>1880</v>
      </c>
      <c r="S11" s="68">
        <f>Ipc!U13</f>
        <v>3055</v>
      </c>
      <c r="T11" s="68">
        <f>Jafra!U13</f>
        <v>1801</v>
      </c>
      <c r="U11" s="68">
        <f>'KH Méx'!U13</f>
        <v>125</v>
      </c>
      <c r="V11" s="68">
        <f>Kluber!U13</f>
        <v>111</v>
      </c>
      <c r="W11" s="68">
        <f>Messier!U13</f>
        <v>1035</v>
      </c>
      <c r="X11" s="68">
        <f>Metokote!U13</f>
        <v>1668</v>
      </c>
      <c r="Y11" s="68">
        <f>Mpi!U13</f>
        <v>0</v>
      </c>
      <c r="Z11" s="68">
        <f>Narmex!U13</f>
        <v>1573</v>
      </c>
      <c r="AA11" s="68">
        <f>Norgren!U13</f>
        <v>760</v>
      </c>
      <c r="AB11" s="68">
        <f>Rohm!U13</f>
        <v>1526</v>
      </c>
      <c r="AC11" s="68">
        <f>Ronal!U13</f>
        <v>25276</v>
      </c>
      <c r="AD11" s="68">
        <f>Samsung!U13</f>
        <v>17724</v>
      </c>
      <c r="AE11" s="68">
        <f>Securency!U13</f>
        <v>0</v>
      </c>
      <c r="AF11" s="68">
        <f>Tafime!U13</f>
        <v>7556</v>
      </c>
      <c r="AG11" s="68">
        <f>'Frenos Trw'!U13</f>
        <v>3386</v>
      </c>
      <c r="AH11" s="68">
        <f>Valeo!U13</f>
        <v>1175</v>
      </c>
      <c r="AI11" s="69">
        <f>Vrk!U13</f>
        <v>2225</v>
      </c>
      <c r="AJ11" s="70">
        <f t="shared" si="1"/>
        <v>113953</v>
      </c>
      <c r="AK11" s="77">
        <f t="shared" si="2"/>
        <v>817.95799999999872</v>
      </c>
      <c r="AL11" s="80">
        <f t="shared" si="3"/>
        <v>-7.1268726361942425E-3</v>
      </c>
    </row>
    <row r="12" spans="2:43">
      <c r="B12" s="60">
        <f t="shared" si="4"/>
        <v>41843</v>
      </c>
      <c r="C12" s="105">
        <f>PIQ!N16</f>
        <v>122565.155</v>
      </c>
      <c r="D12" s="68">
        <f>'AERnn C'!U14</f>
        <v>452</v>
      </c>
      <c r="E12" s="68">
        <f>'AER S'!U14</f>
        <v>252</v>
      </c>
      <c r="F12" s="68">
        <f>Avery!U14</f>
        <v>3484</v>
      </c>
      <c r="G12" s="68">
        <f>Beach!U14</f>
        <v>48</v>
      </c>
      <c r="H12" s="68">
        <f>Bravo!U14</f>
        <v>4346</v>
      </c>
      <c r="I12" s="68">
        <f>Comex!U14</f>
        <v>21860</v>
      </c>
      <c r="J12" s="68">
        <f>Copper!U14</f>
        <v>97</v>
      </c>
      <c r="K12" s="68">
        <f>Crown!U14</f>
        <v>1153</v>
      </c>
      <c r="L12" s="68">
        <f>DREnc!U14</f>
        <v>1227</v>
      </c>
      <c r="M12" s="68">
        <f>Eaton!U14</f>
        <v>295</v>
      </c>
      <c r="N12" s="68">
        <f>Elicamex!U14</f>
        <v>56</v>
      </c>
      <c r="O12" s="68">
        <f>Euro!U14</f>
        <v>4516</v>
      </c>
      <c r="P12" s="68">
        <f>Foam!U14</f>
        <v>5447</v>
      </c>
      <c r="Q12" s="68">
        <f>Fracsa!U14</f>
        <v>9114</v>
      </c>
      <c r="R12" s="68">
        <f>Hitachi!U14</f>
        <v>2081</v>
      </c>
      <c r="S12" s="68">
        <f>Ipc!U14</f>
        <v>3088</v>
      </c>
      <c r="T12" s="68">
        <f>Jafra!U14</f>
        <v>1833</v>
      </c>
      <c r="U12" s="68">
        <f>'KH Méx'!U14</f>
        <v>115</v>
      </c>
      <c r="V12" s="68">
        <f>Kluber!U14</f>
        <v>364</v>
      </c>
      <c r="W12" s="68">
        <f>Messier!U14</f>
        <v>1140</v>
      </c>
      <c r="X12" s="68">
        <f>Metokote!U14</f>
        <v>1359</v>
      </c>
      <c r="Y12" s="68">
        <f>Mpi!U14</f>
        <v>0</v>
      </c>
      <c r="Z12" s="68">
        <f>Narmex!U14</f>
        <v>1520</v>
      </c>
      <c r="AA12" s="68">
        <f>Norgren!U14</f>
        <v>807</v>
      </c>
      <c r="AB12" s="68">
        <f>Rohm!U14</f>
        <v>1485</v>
      </c>
      <c r="AC12" s="68">
        <f>Ronal!U14</f>
        <v>25408</v>
      </c>
      <c r="AD12" s="68">
        <f>Samsung!U14</f>
        <v>15432</v>
      </c>
      <c r="AE12" s="68">
        <f>Securency!U14</f>
        <v>0</v>
      </c>
      <c r="AF12" s="68">
        <f>Tafime!U14</f>
        <v>7627</v>
      </c>
      <c r="AG12" s="68">
        <f>'Frenos Trw'!U14</f>
        <v>3407</v>
      </c>
      <c r="AH12" s="68">
        <f>Valeo!U14</f>
        <v>1077</v>
      </c>
      <c r="AI12" s="69">
        <f>Vrk!U14</f>
        <v>2551</v>
      </c>
      <c r="AJ12" s="70">
        <f t="shared" si="1"/>
        <v>121641</v>
      </c>
      <c r="AK12" s="77">
        <f t="shared" si="2"/>
        <v>924.15499999999884</v>
      </c>
      <c r="AL12" s="80">
        <f t="shared" si="3"/>
        <v>-7.5401120326572335E-3</v>
      </c>
    </row>
    <row r="13" spans="2:43" ht="15.75" thickBot="1">
      <c r="B13" s="60">
        <f t="shared" si="4"/>
        <v>41842</v>
      </c>
      <c r="C13" s="105">
        <f>PIQ!N17</f>
        <v>119949.928</v>
      </c>
      <c r="D13" s="68">
        <f>'AERnn C'!U15</f>
        <v>417</v>
      </c>
      <c r="E13" s="68">
        <f>'AER S'!U15</f>
        <v>266</v>
      </c>
      <c r="F13" s="68">
        <f>Avery!U15</f>
        <v>3643</v>
      </c>
      <c r="G13" s="68">
        <f>Beach!U15</f>
        <v>60</v>
      </c>
      <c r="H13" s="68">
        <f>Bravo!U15</f>
        <v>4257</v>
      </c>
      <c r="I13" s="68">
        <f>Comex!U15</f>
        <v>16810</v>
      </c>
      <c r="J13" s="68">
        <f>Copper!U15</f>
        <v>75</v>
      </c>
      <c r="K13" s="68">
        <f>Crown!U15</f>
        <v>1248</v>
      </c>
      <c r="L13" s="68">
        <f>DREnc!U15</f>
        <v>1397</v>
      </c>
      <c r="M13" s="68">
        <f>Eaton!U15</f>
        <v>295</v>
      </c>
      <c r="N13" s="68">
        <f>Elicamex!U15</f>
        <v>55</v>
      </c>
      <c r="O13" s="68">
        <f>Euro!U15</f>
        <v>4313</v>
      </c>
      <c r="P13" s="68">
        <f>Foam!U15</f>
        <v>5730</v>
      </c>
      <c r="Q13" s="68">
        <f>Fracsa!U15</f>
        <v>9090</v>
      </c>
      <c r="R13" s="68">
        <f>Hitachi!U15</f>
        <v>1996</v>
      </c>
      <c r="S13" s="68">
        <f>Ipc!U15</f>
        <v>2868</v>
      </c>
      <c r="T13" s="68">
        <f>Jafra!U15</f>
        <v>1786</v>
      </c>
      <c r="U13" s="68">
        <f>'KH Méx'!U15</f>
        <v>126</v>
      </c>
      <c r="V13" s="68">
        <f>Kluber!U15</f>
        <v>505</v>
      </c>
      <c r="W13" s="68">
        <f>Messier!U15</f>
        <v>1127</v>
      </c>
      <c r="X13" s="68">
        <f>Metokote!U15</f>
        <v>1317</v>
      </c>
      <c r="Y13" s="68">
        <f>Mpi!U15</f>
        <v>0</v>
      </c>
      <c r="Z13" s="68">
        <f>Narmex!U15</f>
        <v>1491</v>
      </c>
      <c r="AA13" s="68">
        <f>Norgren!U15</f>
        <v>799</v>
      </c>
      <c r="AB13" s="68">
        <f>Rohm!U15</f>
        <v>1542</v>
      </c>
      <c r="AC13" s="68">
        <f>Ronal!U15</f>
        <v>25625</v>
      </c>
      <c r="AD13" s="68">
        <f>Samsung!U15</f>
        <v>17778</v>
      </c>
      <c r="AE13" s="68">
        <f>Securency!U15</f>
        <v>0</v>
      </c>
      <c r="AF13" s="68">
        <f>Tafime!U15</f>
        <v>7428</v>
      </c>
      <c r="AG13" s="68">
        <f>'Frenos Trw'!U15</f>
        <v>3375</v>
      </c>
      <c r="AH13" s="68">
        <f>Valeo!U15</f>
        <v>1064</v>
      </c>
      <c r="AI13" s="69">
        <f>Vrk!U15</f>
        <v>2491</v>
      </c>
      <c r="AJ13" s="70">
        <f t="shared" si="1"/>
        <v>118974</v>
      </c>
      <c r="AK13" s="77">
        <f t="shared" si="2"/>
        <v>975.92799999999988</v>
      </c>
      <c r="AL13" s="91">
        <f t="shared" si="3"/>
        <v>-8.136128268455483E-3</v>
      </c>
    </row>
    <row r="14" spans="2:43">
      <c r="B14" s="59">
        <f t="shared" si="4"/>
        <v>41841</v>
      </c>
      <c r="C14" s="104">
        <f>PIQ!N18</f>
        <v>109205.95600000001</v>
      </c>
      <c r="D14" s="65">
        <f>'AERnn C'!U16</f>
        <v>475</v>
      </c>
      <c r="E14" s="65">
        <f>'AER S'!U16</f>
        <v>269</v>
      </c>
      <c r="F14" s="65">
        <f>Avery!U16</f>
        <v>3951</v>
      </c>
      <c r="G14" s="65">
        <f>Beach!U16</f>
        <v>66</v>
      </c>
      <c r="H14" s="65">
        <f>Bravo!U16</f>
        <v>4225</v>
      </c>
      <c r="I14" s="65">
        <f>Comex!U16</f>
        <v>10068</v>
      </c>
      <c r="J14" s="65">
        <f>Copper!U16</f>
        <v>66</v>
      </c>
      <c r="K14" s="65">
        <f>Crown!U16</f>
        <v>1254</v>
      </c>
      <c r="L14" s="65">
        <f>DREnc!U16</f>
        <v>195</v>
      </c>
      <c r="M14" s="65">
        <f>Eaton!U16</f>
        <v>291</v>
      </c>
      <c r="N14" s="65">
        <f>Elicamex!U16</f>
        <v>126</v>
      </c>
      <c r="O14" s="65">
        <f>Euro!U16</f>
        <v>4032</v>
      </c>
      <c r="P14" s="65">
        <f>Foam!U16</f>
        <v>5233</v>
      </c>
      <c r="Q14" s="65">
        <f>Fracsa!U16</f>
        <v>10496</v>
      </c>
      <c r="R14" s="65">
        <f>Hitachi!U16</f>
        <v>1839</v>
      </c>
      <c r="S14" s="65">
        <f>Ipc!U16</f>
        <v>2925</v>
      </c>
      <c r="T14" s="65">
        <f>Jafra!U16</f>
        <v>1787</v>
      </c>
      <c r="U14" s="65">
        <f>'KH Méx'!U16</f>
        <v>45</v>
      </c>
      <c r="V14" s="65">
        <f>Kluber!U16</f>
        <v>526</v>
      </c>
      <c r="W14" s="65">
        <f>Messier!U16</f>
        <v>1011</v>
      </c>
      <c r="X14" s="65">
        <f>Metokote!U16</f>
        <v>1080</v>
      </c>
      <c r="Y14" s="65">
        <f>Mpi!U16</f>
        <v>0</v>
      </c>
      <c r="Z14" s="65">
        <f>Narmex!U16</f>
        <v>1516</v>
      </c>
      <c r="AA14" s="65">
        <f>Norgren!U16</f>
        <v>747</v>
      </c>
      <c r="AB14" s="65">
        <f>Rohm!U16</f>
        <v>1304</v>
      </c>
      <c r="AC14" s="65">
        <f>Ronal!U16</f>
        <v>24976</v>
      </c>
      <c r="AD14" s="65">
        <f>Samsung!U16</f>
        <v>15403</v>
      </c>
      <c r="AE14" s="65">
        <f>Securency!U16</f>
        <v>0</v>
      </c>
      <c r="AF14" s="65">
        <f>Tafime!U16</f>
        <v>7610</v>
      </c>
      <c r="AG14" s="65">
        <f>'Frenos Trw'!U16</f>
        <v>3391</v>
      </c>
      <c r="AH14" s="65">
        <f>Valeo!U16</f>
        <v>1049</v>
      </c>
      <c r="AI14" s="66">
        <f>Vrk!U16</f>
        <v>2486</v>
      </c>
      <c r="AJ14" s="67">
        <f t="shared" si="1"/>
        <v>108442</v>
      </c>
      <c r="AK14" s="76">
        <f t="shared" si="2"/>
        <v>763.95600000000559</v>
      </c>
      <c r="AL14" s="82">
        <f t="shared" si="3"/>
        <v>-6.995552513637677E-3</v>
      </c>
      <c r="AM14" s="84" t="s">
        <v>127</v>
      </c>
      <c r="AN14" s="74"/>
      <c r="AQ14" s="32">
        <f>SUM(C14:C20)</f>
        <v>717732.37800000003</v>
      </c>
    </row>
    <row r="15" spans="2:43" ht="15.75" thickBot="1">
      <c r="B15" s="59">
        <f t="shared" si="4"/>
        <v>41840</v>
      </c>
      <c r="C15" s="104">
        <f>PIQ!N19</f>
        <v>88184.417999999991</v>
      </c>
      <c r="D15" s="65">
        <f>'AERnn C'!U17</f>
        <v>176</v>
      </c>
      <c r="E15" s="65">
        <f>'AER S'!U17</f>
        <v>0</v>
      </c>
      <c r="F15" s="65">
        <f>Avery!U17</f>
        <v>127</v>
      </c>
      <c r="G15" s="65">
        <f>Beach!U17</f>
        <v>4</v>
      </c>
      <c r="H15" s="65">
        <f>Bravo!U17</f>
        <v>4528</v>
      </c>
      <c r="I15" s="65">
        <f>Comex!U17</f>
        <v>24666</v>
      </c>
      <c r="J15" s="65">
        <f>Copper!U17</f>
        <v>19</v>
      </c>
      <c r="K15" s="65">
        <f>Crown!U17</f>
        <v>313</v>
      </c>
      <c r="L15" s="65">
        <f>DREnc!U17</f>
        <v>17</v>
      </c>
      <c r="M15" s="65">
        <f>Eaton!U17</f>
        <v>252</v>
      </c>
      <c r="N15" s="65">
        <f>Elicamex!U17</f>
        <v>198</v>
      </c>
      <c r="O15" s="65">
        <f>Euro!U17</f>
        <v>3902</v>
      </c>
      <c r="P15" s="65">
        <f>Foam!U17</f>
        <v>631</v>
      </c>
      <c r="Q15" s="65">
        <f>Fracsa!U17</f>
        <v>10420</v>
      </c>
      <c r="R15" s="65">
        <f>Hitachi!U17</f>
        <v>334</v>
      </c>
      <c r="S15" s="65">
        <f>Ipc!U17</f>
        <v>1059</v>
      </c>
      <c r="T15" s="65">
        <f>Jafra!U17</f>
        <v>827</v>
      </c>
      <c r="U15" s="65">
        <f>'KH Méx'!U17</f>
        <v>0</v>
      </c>
      <c r="V15" s="65">
        <f>Kluber!U17</f>
        <v>92</v>
      </c>
      <c r="W15" s="65">
        <f>Messier!U17</f>
        <v>1051</v>
      </c>
      <c r="X15" s="65">
        <f>Metokote!U17</f>
        <v>946</v>
      </c>
      <c r="Y15" s="65">
        <f>Mpi!U17</f>
        <v>0</v>
      </c>
      <c r="Z15" s="65">
        <f>Narmex!U17</f>
        <v>464</v>
      </c>
      <c r="AA15" s="65">
        <f>Norgren!U17</f>
        <v>350</v>
      </c>
      <c r="AB15" s="65">
        <f>Rohm!U17</f>
        <v>1478</v>
      </c>
      <c r="AC15" s="65">
        <f>Ronal!U17</f>
        <v>24041</v>
      </c>
      <c r="AD15" s="65">
        <f>Samsung!U17</f>
        <v>1167</v>
      </c>
      <c r="AE15" s="65">
        <f>Securency!U17</f>
        <v>0</v>
      </c>
      <c r="AF15" s="65">
        <f>Tafime!U17</f>
        <v>7213</v>
      </c>
      <c r="AG15" s="65">
        <f>'Frenos Trw'!U17</f>
        <v>1900</v>
      </c>
      <c r="AH15" s="65">
        <f>Valeo!U17</f>
        <v>337</v>
      </c>
      <c r="AI15" s="66">
        <f>Vrk!U17</f>
        <v>857</v>
      </c>
      <c r="AJ15" s="67">
        <f t="shared" si="1"/>
        <v>87369</v>
      </c>
      <c r="AK15" s="76">
        <f t="shared" si="2"/>
        <v>815.41799999999057</v>
      </c>
      <c r="AL15" s="83">
        <f t="shared" si="3"/>
        <v>-9.2467356307776583E-3</v>
      </c>
      <c r="AM15" s="88">
        <f>AVERAGE(AL14:AL20)</f>
        <v>-7.2442611751665793E-3</v>
      </c>
      <c r="AO15" s="74">
        <f>AM15</f>
        <v>-7.2442611751665793E-3</v>
      </c>
    </row>
    <row r="16" spans="2:43">
      <c r="B16" s="59">
        <f t="shared" si="4"/>
        <v>41839</v>
      </c>
      <c r="C16" s="104">
        <f>PIQ!N20</f>
        <v>82949.180999999997</v>
      </c>
      <c r="D16" s="65">
        <f>'AERnn C'!U18</f>
        <v>310</v>
      </c>
      <c r="E16" s="65">
        <f>'AER S'!U18</f>
        <v>39</v>
      </c>
      <c r="F16" s="65">
        <f>Avery!U18</f>
        <v>245</v>
      </c>
      <c r="G16" s="65">
        <f>Beach!U18</f>
        <v>1</v>
      </c>
      <c r="H16" s="65">
        <f>Bravo!U18</f>
        <v>4645</v>
      </c>
      <c r="I16" s="65">
        <f>Comex!U18</f>
        <v>20416</v>
      </c>
      <c r="J16" s="65">
        <f>Copper!U18</f>
        <v>28</v>
      </c>
      <c r="K16" s="65">
        <f>Crown!U18</f>
        <v>467</v>
      </c>
      <c r="L16" s="65">
        <f>DREnc!U18</f>
        <v>0</v>
      </c>
      <c r="M16" s="65">
        <f>Eaton!U18</f>
        <v>247</v>
      </c>
      <c r="N16" s="65">
        <f>Elicamex!U18</f>
        <v>110</v>
      </c>
      <c r="O16" s="65">
        <f>Euro!U18</f>
        <v>4073</v>
      </c>
      <c r="P16" s="65">
        <f>Foam!U18</f>
        <v>0</v>
      </c>
      <c r="Q16" s="65">
        <f>Fracsa!U18</f>
        <v>9226</v>
      </c>
      <c r="R16" s="65">
        <f>Hitachi!U18</f>
        <v>1039</v>
      </c>
      <c r="S16" s="65">
        <f>Ipc!U18</f>
        <v>219</v>
      </c>
      <c r="T16" s="65">
        <f>Jafra!U18</f>
        <v>690</v>
      </c>
      <c r="U16" s="65">
        <f>'KH Méx'!U18</f>
        <v>37</v>
      </c>
      <c r="V16" s="65">
        <f>Kluber!U18</f>
        <v>0</v>
      </c>
      <c r="W16" s="65">
        <f>Messier!U18</f>
        <v>1057</v>
      </c>
      <c r="X16" s="65">
        <f>Metokote!U18</f>
        <v>590</v>
      </c>
      <c r="Y16" s="65">
        <f>Mpi!U18</f>
        <v>0</v>
      </c>
      <c r="Z16" s="65">
        <f>Narmex!U18</f>
        <v>0</v>
      </c>
      <c r="AA16" s="65">
        <f>Norgren!U18</f>
        <v>396</v>
      </c>
      <c r="AB16" s="65">
        <f>Rohm!U18</f>
        <v>1407</v>
      </c>
      <c r="AC16" s="65">
        <f>Ronal!U18</f>
        <v>24941</v>
      </c>
      <c r="AD16" s="65">
        <f>Samsung!U18</f>
        <v>37</v>
      </c>
      <c r="AE16" s="65">
        <f>Securency!U18</f>
        <v>0</v>
      </c>
      <c r="AF16" s="65">
        <f>Tafime!U18</f>
        <v>7518</v>
      </c>
      <c r="AG16" s="65">
        <f>'Frenos Trw'!U18</f>
        <v>1516</v>
      </c>
      <c r="AH16" s="65">
        <f>Valeo!U18</f>
        <v>146</v>
      </c>
      <c r="AI16" s="66">
        <f>Vrk!U18</f>
        <v>2482</v>
      </c>
      <c r="AJ16" s="67">
        <f t="shared" si="1"/>
        <v>81882</v>
      </c>
      <c r="AK16" s="76">
        <f t="shared" si="2"/>
        <v>1067.1809999999969</v>
      </c>
      <c r="AL16" s="83">
        <f t="shared" si="3"/>
        <v>-1.28654796483162E-2</v>
      </c>
      <c r="AM16" s="89" t="s">
        <v>133</v>
      </c>
    </row>
    <row r="17" spans="2:43">
      <c r="B17" s="59">
        <f t="shared" si="4"/>
        <v>41838</v>
      </c>
      <c r="C17" s="104">
        <f>PIQ!N21</f>
        <v>96087.09</v>
      </c>
      <c r="D17" s="65">
        <f>'AERnn C'!U19</f>
        <v>404</v>
      </c>
      <c r="E17" s="65">
        <f>'AER S'!U19</f>
        <v>362</v>
      </c>
      <c r="F17" s="65">
        <f>Avery!U19</f>
        <v>1354</v>
      </c>
      <c r="G17" s="65">
        <f>Beach!U19</f>
        <v>26</v>
      </c>
      <c r="H17" s="65">
        <f>Bravo!U19</f>
        <v>4506</v>
      </c>
      <c r="I17" s="65">
        <f>Comex!U19</f>
        <v>18791</v>
      </c>
      <c r="J17" s="65">
        <f>Copper!U19</f>
        <v>60</v>
      </c>
      <c r="K17" s="65">
        <f>Crown!U19</f>
        <v>982</v>
      </c>
      <c r="L17" s="65">
        <f>DREnc!U19</f>
        <v>260</v>
      </c>
      <c r="M17" s="65">
        <f>Eaton!U19</f>
        <v>290</v>
      </c>
      <c r="N17" s="65">
        <f>Elicamex!U19</f>
        <v>442</v>
      </c>
      <c r="O17" s="65">
        <f>Euro!U19</f>
        <v>4134</v>
      </c>
      <c r="P17" s="65">
        <f>Foam!U19</f>
        <v>0</v>
      </c>
      <c r="Q17" s="65">
        <f>Fracsa!U19</f>
        <v>9512</v>
      </c>
      <c r="R17" s="65">
        <f>Hitachi!U19</f>
        <v>1488</v>
      </c>
      <c r="S17" s="65">
        <f>Ipc!U19</f>
        <v>2688</v>
      </c>
      <c r="T17" s="65">
        <f>Jafra!U19</f>
        <v>1782</v>
      </c>
      <c r="U17" s="65">
        <f>'KH Méx'!U19</f>
        <v>138</v>
      </c>
      <c r="V17" s="65">
        <f>Kluber!U19</f>
        <v>184</v>
      </c>
      <c r="W17" s="65">
        <f>Messier!U19</f>
        <v>996</v>
      </c>
      <c r="X17" s="65">
        <f>Metokote!U19</f>
        <v>1551</v>
      </c>
      <c r="Y17" s="65">
        <f>Mpi!U19</f>
        <v>0</v>
      </c>
      <c r="Z17" s="65">
        <f>Narmex!U19</f>
        <v>1151</v>
      </c>
      <c r="AA17" s="65">
        <f>Norgren!U19</f>
        <v>650</v>
      </c>
      <c r="AB17" s="65">
        <f>Rohm!U19</f>
        <v>1254</v>
      </c>
      <c r="AC17" s="65">
        <f>Ronal!U19</f>
        <v>23202</v>
      </c>
      <c r="AD17" s="65">
        <f>Samsung!U19</f>
        <v>4211</v>
      </c>
      <c r="AE17" s="65">
        <f>Securency!U19</f>
        <v>720</v>
      </c>
      <c r="AF17" s="65">
        <f>Tafime!U19</f>
        <v>7746</v>
      </c>
      <c r="AG17" s="65">
        <f>'Frenos Trw'!U19</f>
        <v>2975</v>
      </c>
      <c r="AH17" s="65">
        <f>Valeo!U19</f>
        <v>874</v>
      </c>
      <c r="AI17" s="66">
        <f>Vrk!U19</f>
        <v>2526</v>
      </c>
      <c r="AJ17" s="67">
        <f t="shared" si="1"/>
        <v>95259</v>
      </c>
      <c r="AK17" s="76">
        <f t="shared" si="2"/>
        <v>828.08999999999651</v>
      </c>
      <c r="AL17" s="83">
        <f t="shared" si="3"/>
        <v>-8.6181192499429071E-3</v>
      </c>
      <c r="AM17" s="90" t="s">
        <v>131</v>
      </c>
      <c r="AP17" s="101" t="s">
        <v>197</v>
      </c>
      <c r="AQ17" s="102">
        <v>10123</v>
      </c>
    </row>
    <row r="18" spans="2:43">
      <c r="B18" s="59">
        <f t="shared" si="4"/>
        <v>41837</v>
      </c>
      <c r="C18" s="104">
        <f>PIQ!N22</f>
        <v>114184.57800000001</v>
      </c>
      <c r="D18" s="65">
        <f>'AERnn C'!U20</f>
        <v>343</v>
      </c>
      <c r="E18" s="65">
        <f>'AER S'!U20</f>
        <v>279</v>
      </c>
      <c r="F18" s="65">
        <f>Avery!U20</f>
        <v>3000</v>
      </c>
      <c r="G18" s="65">
        <f>Beach!U20</f>
        <v>51</v>
      </c>
      <c r="H18" s="65">
        <f>Bravo!U20</f>
        <v>131</v>
      </c>
      <c r="I18" s="65">
        <f>Comex!U20</f>
        <v>19993</v>
      </c>
      <c r="J18" s="65">
        <f>Copper!U20</f>
        <v>75</v>
      </c>
      <c r="K18" s="65">
        <f>Crown!U20</f>
        <v>1709</v>
      </c>
      <c r="L18" s="65">
        <f>DREnc!U20</f>
        <v>1119</v>
      </c>
      <c r="M18" s="65">
        <f>Eaton!U20</f>
        <v>309</v>
      </c>
      <c r="N18" s="65">
        <f>Elicamex!U20</f>
        <v>466</v>
      </c>
      <c r="O18" s="65">
        <f>Euro!U20</f>
        <v>4563</v>
      </c>
      <c r="P18" s="65">
        <f>Foam!U20</f>
        <v>3970</v>
      </c>
      <c r="Q18" s="65">
        <f>Fracsa!U20</f>
        <v>9288</v>
      </c>
      <c r="R18" s="65">
        <f>Hitachi!U20</f>
        <v>1626</v>
      </c>
      <c r="S18" s="65">
        <f>Ipc!U20</f>
        <v>3135</v>
      </c>
      <c r="T18" s="65">
        <f>Jafra!U20</f>
        <v>1793</v>
      </c>
      <c r="U18" s="65">
        <f>'KH Méx'!U20</f>
        <v>78</v>
      </c>
      <c r="V18" s="65">
        <f>Kluber!U20</f>
        <v>582</v>
      </c>
      <c r="W18" s="65">
        <f>Messier!U20</f>
        <v>1010</v>
      </c>
      <c r="X18" s="65">
        <f>Metokote!U20</f>
        <v>1042</v>
      </c>
      <c r="Y18" s="65">
        <f>Mpi!U20</f>
        <v>0</v>
      </c>
      <c r="Z18" s="65">
        <f>Narmex!U20</f>
        <v>1606</v>
      </c>
      <c r="AA18" s="65">
        <f>Norgren!U20</f>
        <v>662</v>
      </c>
      <c r="AB18" s="65">
        <f>Rohm!U20</f>
        <v>1510</v>
      </c>
      <c r="AC18" s="65">
        <f>Ronal!U20</f>
        <v>24187</v>
      </c>
      <c r="AD18" s="65">
        <f>Samsung!U20</f>
        <v>15571</v>
      </c>
      <c r="AE18" s="65">
        <f>Securency!U20</f>
        <v>1275</v>
      </c>
      <c r="AF18" s="65">
        <f>Tafime!U20</f>
        <v>7936</v>
      </c>
      <c r="AG18" s="65">
        <f>'Frenos Trw'!U20</f>
        <v>3036</v>
      </c>
      <c r="AH18" s="65">
        <f>Valeo!U20</f>
        <v>1052</v>
      </c>
      <c r="AI18" s="66">
        <f>Vrk!U20</f>
        <v>2290</v>
      </c>
      <c r="AJ18" s="67">
        <f t="shared" si="1"/>
        <v>113687</v>
      </c>
      <c r="AK18" s="76">
        <f t="shared" si="2"/>
        <v>497.57800000000861</v>
      </c>
      <c r="AL18" s="79">
        <f t="shared" si="3"/>
        <v>-4.3576637818813725E-3</v>
      </c>
      <c r="AQ18" s="103">
        <f>SUM(AQ14:AQ17)</f>
        <v>727855.37800000003</v>
      </c>
    </row>
    <row r="19" spans="2:43">
      <c r="B19" s="59">
        <f t="shared" si="4"/>
        <v>41836</v>
      </c>
      <c r="C19" s="104">
        <f>PIQ!N23</f>
        <v>112509.827</v>
      </c>
      <c r="D19" s="65">
        <f>'AERnn C'!U21</f>
        <v>474</v>
      </c>
      <c r="E19" s="65">
        <f>'AER S'!U21</f>
        <v>306</v>
      </c>
      <c r="F19" s="65">
        <f>Avery!U21</f>
        <v>3589</v>
      </c>
      <c r="G19" s="65">
        <f>Beach!U21</f>
        <v>56</v>
      </c>
      <c r="H19" s="65">
        <f>Bravo!U21</f>
        <v>0</v>
      </c>
      <c r="I19" s="65">
        <f>Comex!U21</f>
        <v>14874</v>
      </c>
      <c r="J19" s="65">
        <f>Copper!U21</f>
        <v>61</v>
      </c>
      <c r="K19" s="65">
        <f>Crown!U21</f>
        <v>1418</v>
      </c>
      <c r="L19" s="65">
        <f>DREnc!U21</f>
        <v>1195</v>
      </c>
      <c r="M19" s="65">
        <f>Eaton!U21</f>
        <v>298</v>
      </c>
      <c r="N19" s="65">
        <f>Elicamex!U21</f>
        <v>205</v>
      </c>
      <c r="O19" s="65">
        <f>Euro!U21</f>
        <v>4320</v>
      </c>
      <c r="P19" s="65">
        <f>Foam!U21</f>
        <v>5102</v>
      </c>
      <c r="Q19" s="65">
        <f>Fracsa!U21</f>
        <v>10225</v>
      </c>
      <c r="R19" s="65">
        <f>Hitachi!U21</f>
        <v>1720</v>
      </c>
      <c r="S19" s="65">
        <f>Ipc!U21</f>
        <v>3114</v>
      </c>
      <c r="T19" s="65">
        <f>Jafra!U21</f>
        <v>1781</v>
      </c>
      <c r="U19" s="65">
        <f>'KH Méx'!U21</f>
        <v>13</v>
      </c>
      <c r="V19" s="65">
        <f>Kluber!U21</f>
        <v>212</v>
      </c>
      <c r="W19" s="65">
        <f>Messier!U21</f>
        <v>1016</v>
      </c>
      <c r="X19" s="65">
        <f>Metokote!U21</f>
        <v>1300</v>
      </c>
      <c r="Y19" s="65">
        <f>Mpi!U21</f>
        <v>0</v>
      </c>
      <c r="Z19" s="65">
        <f>Narmex!U21</f>
        <v>1416</v>
      </c>
      <c r="AA19" s="65">
        <f>Norgren!U21</f>
        <v>771</v>
      </c>
      <c r="AB19" s="65">
        <f>Rohm!U21</f>
        <v>1439</v>
      </c>
      <c r="AC19" s="65">
        <f>Ronal!U21</f>
        <v>24383</v>
      </c>
      <c r="AD19" s="65">
        <f>Samsung!U21</f>
        <v>17402</v>
      </c>
      <c r="AE19" s="65">
        <f>Securency!U21</f>
        <v>1143</v>
      </c>
      <c r="AF19" s="65">
        <f>Tafime!U21</f>
        <v>7466</v>
      </c>
      <c r="AG19" s="65">
        <f>'Frenos Trw'!U21</f>
        <v>3195</v>
      </c>
      <c r="AH19" s="65">
        <f>Valeo!U21</f>
        <v>1092</v>
      </c>
      <c r="AI19" s="66">
        <f>Vrk!U21</f>
        <v>2468</v>
      </c>
      <c r="AJ19" s="67">
        <f t="shared" si="1"/>
        <v>112054</v>
      </c>
      <c r="AK19" s="76">
        <f t="shared" si="2"/>
        <v>455.82700000000477</v>
      </c>
      <c r="AL19" s="79">
        <f t="shared" si="3"/>
        <v>-4.0514416576252028E-3</v>
      </c>
    </row>
    <row r="20" spans="2:43" ht="15.75" thickBot="1">
      <c r="B20" s="59">
        <f t="shared" si="4"/>
        <v>41835</v>
      </c>
      <c r="C20" s="104">
        <f>PIQ!N24</f>
        <v>114611.32799999999</v>
      </c>
      <c r="D20" s="65">
        <f>'AERnn C'!U22</f>
        <v>469</v>
      </c>
      <c r="E20" s="65">
        <f>'AER S'!U22</f>
        <v>285</v>
      </c>
      <c r="F20" s="65">
        <f>Avery!U22</f>
        <v>3683</v>
      </c>
      <c r="G20" s="65">
        <f>Beach!U22</f>
        <v>46</v>
      </c>
      <c r="H20" s="65">
        <f>Bravo!U22</f>
        <v>0</v>
      </c>
      <c r="I20" s="65">
        <f>Comex!U22</f>
        <v>15732</v>
      </c>
      <c r="J20" s="65">
        <f>Copper!U22</f>
        <v>46</v>
      </c>
      <c r="K20" s="65">
        <f>Crown!U22</f>
        <v>1123</v>
      </c>
      <c r="L20" s="65">
        <f>DREnc!U22</f>
        <v>1266</v>
      </c>
      <c r="M20" s="65">
        <f>Eaton!U22</f>
        <v>291</v>
      </c>
      <c r="N20" s="65">
        <f>Elicamex!U22</f>
        <v>70</v>
      </c>
      <c r="O20" s="65">
        <f>Euro!U22</f>
        <v>3982</v>
      </c>
      <c r="P20" s="65">
        <f>Foam!U22</f>
        <v>5004</v>
      </c>
      <c r="Q20" s="65">
        <f>Fracsa!U22</f>
        <v>10414</v>
      </c>
      <c r="R20" s="65">
        <f>Hitachi!U22</f>
        <v>1887</v>
      </c>
      <c r="S20" s="65">
        <f>Ipc!U22</f>
        <v>2896</v>
      </c>
      <c r="T20" s="65">
        <f>Jafra!U22</f>
        <v>1437</v>
      </c>
      <c r="U20" s="65">
        <f>'KH Méx'!U22</f>
        <v>111</v>
      </c>
      <c r="V20" s="65">
        <f>Kluber!U22</f>
        <v>475</v>
      </c>
      <c r="W20" s="65">
        <f>Messier!U22</f>
        <v>1095</v>
      </c>
      <c r="X20" s="65">
        <f>Metokote!U22</f>
        <v>1102</v>
      </c>
      <c r="Y20" s="65">
        <f>Mpi!U22</f>
        <v>0</v>
      </c>
      <c r="Z20" s="65">
        <f>Narmex!U22</f>
        <v>1289</v>
      </c>
      <c r="AA20" s="65">
        <f>Norgren!U22</f>
        <v>812</v>
      </c>
      <c r="AB20" s="65">
        <f>Rohm!U22</f>
        <v>1294</v>
      </c>
      <c r="AC20" s="65">
        <f>Ronal!U22</f>
        <v>25418</v>
      </c>
      <c r="AD20" s="65">
        <f>Samsung!U22</f>
        <v>18359</v>
      </c>
      <c r="AE20" s="65">
        <f>Securency!U22</f>
        <v>1105</v>
      </c>
      <c r="AF20" s="65">
        <f>Tafime!U22</f>
        <v>7835</v>
      </c>
      <c r="AG20" s="65">
        <f>'Frenos Trw'!U22</f>
        <v>3051</v>
      </c>
      <c r="AH20" s="65">
        <f>Valeo!U22</f>
        <v>1071</v>
      </c>
      <c r="AI20" s="66">
        <f>Vrk!U22</f>
        <v>2439</v>
      </c>
      <c r="AJ20" s="67">
        <f t="shared" si="1"/>
        <v>114087</v>
      </c>
      <c r="AK20" s="76">
        <f t="shared" si="2"/>
        <v>524.32799999999406</v>
      </c>
      <c r="AL20" s="81">
        <f t="shared" si="3"/>
        <v>-4.5748357439850456E-3</v>
      </c>
    </row>
    <row r="21" spans="2:43">
      <c r="B21" s="61">
        <f t="shared" si="4"/>
        <v>41834</v>
      </c>
      <c r="C21" s="105">
        <f>PIQ!N25</f>
        <v>113775.97799999999</v>
      </c>
      <c r="D21" s="68">
        <f>'AERnn C'!U23</f>
        <v>349</v>
      </c>
      <c r="E21" s="68">
        <f>'AER S'!U23</f>
        <v>246</v>
      </c>
      <c r="F21" s="68">
        <f>Avery!U23</f>
        <v>2444</v>
      </c>
      <c r="G21" s="68">
        <f>Beach!U23</f>
        <v>44</v>
      </c>
      <c r="H21" s="68">
        <f>Bravo!U23</f>
        <v>1964</v>
      </c>
      <c r="I21" s="68">
        <f>Comex!U23</f>
        <v>16961</v>
      </c>
      <c r="J21" s="68">
        <f>Copper!U23</f>
        <v>90</v>
      </c>
      <c r="K21" s="68">
        <f>Crown!U23</f>
        <v>1203</v>
      </c>
      <c r="L21" s="68">
        <f>DREnc!U23</f>
        <v>1108</v>
      </c>
      <c r="M21" s="68">
        <f>Eaton!U23</f>
        <v>288</v>
      </c>
      <c r="N21" s="68">
        <f>Elicamex!U23</f>
        <v>447</v>
      </c>
      <c r="O21" s="68">
        <f>Euro!U23</f>
        <v>3879</v>
      </c>
      <c r="P21" s="68">
        <f>Foam!U23</f>
        <v>5359</v>
      </c>
      <c r="Q21" s="68">
        <f>Fracsa!U23</f>
        <v>8496</v>
      </c>
      <c r="R21" s="68">
        <f>Hitachi!U23</f>
        <v>1670</v>
      </c>
      <c r="S21" s="68">
        <f>Ipc!U23</f>
        <v>3087</v>
      </c>
      <c r="T21" s="68">
        <f>Jafra!U23</f>
        <v>1486</v>
      </c>
      <c r="U21" s="68">
        <f>'KH Méx'!U23</f>
        <v>122</v>
      </c>
      <c r="V21" s="68">
        <f>Kluber!U23</f>
        <v>210</v>
      </c>
      <c r="W21" s="68">
        <f>Messier!U23</f>
        <v>1119</v>
      </c>
      <c r="X21" s="68">
        <f>Metokote!U23</f>
        <v>1027</v>
      </c>
      <c r="Y21" s="68">
        <f>Mpi!U23</f>
        <v>0</v>
      </c>
      <c r="Z21" s="68">
        <f>Narmex!U23</f>
        <v>1197</v>
      </c>
      <c r="AA21" s="68">
        <f>Norgren!U23</f>
        <v>327</v>
      </c>
      <c r="AB21" s="68">
        <f>Rohm!U23</f>
        <v>1193</v>
      </c>
      <c r="AC21" s="68">
        <f>Ronal!U23</f>
        <v>25910</v>
      </c>
      <c r="AD21" s="68">
        <f>Samsung!U23</f>
        <v>17386</v>
      </c>
      <c r="AE21" s="68">
        <f>Securency!U23</f>
        <v>1593</v>
      </c>
      <c r="AF21" s="68">
        <f>Tafime!U23</f>
        <v>7201</v>
      </c>
      <c r="AG21" s="68">
        <f>'Frenos Trw'!U23</f>
        <v>3125</v>
      </c>
      <c r="AH21" s="68">
        <f>Valeo!U23</f>
        <v>1181</v>
      </c>
      <c r="AI21" s="69">
        <f>Vrk!U23</f>
        <v>2401</v>
      </c>
      <c r="AJ21" s="70">
        <f t="shared" si="1"/>
        <v>113113</v>
      </c>
      <c r="AK21" s="77">
        <f t="shared" si="2"/>
        <v>662.97799999998824</v>
      </c>
      <c r="AL21" s="85">
        <f t="shared" si="3"/>
        <v>-5.8270472524524315E-3</v>
      </c>
      <c r="AM21" s="86" t="s">
        <v>127</v>
      </c>
      <c r="AN21" s="74"/>
      <c r="AQ21" s="103">
        <f>SUM(C21:C27)</f>
        <v>661985.36699999997</v>
      </c>
    </row>
    <row r="22" spans="2:43" ht="15.75" thickBot="1">
      <c r="B22" s="61">
        <f t="shared" si="4"/>
        <v>41833</v>
      </c>
      <c r="C22" s="105">
        <f>PIQ!N26</f>
        <v>75619.926000000007</v>
      </c>
      <c r="D22" s="68">
        <f>'AERnn C'!U24</f>
        <v>155</v>
      </c>
      <c r="E22" s="68">
        <f>'AER S'!U24</f>
        <v>29</v>
      </c>
      <c r="F22" s="68">
        <f>Avery!U24</f>
        <v>20</v>
      </c>
      <c r="G22" s="68">
        <f>Beach!U24</f>
        <v>9</v>
      </c>
      <c r="H22" s="68">
        <f>Bravo!U24</f>
        <v>4515</v>
      </c>
      <c r="I22" s="68">
        <f>Comex!U24</f>
        <v>19277</v>
      </c>
      <c r="J22" s="68">
        <f>Copper!U24</f>
        <v>8</v>
      </c>
      <c r="K22" s="68">
        <f>Crown!U24</f>
        <v>296</v>
      </c>
      <c r="L22" s="68">
        <f>DREnc!U24</f>
        <v>109</v>
      </c>
      <c r="M22" s="68">
        <f>Eaton!U24</f>
        <v>252</v>
      </c>
      <c r="N22" s="68">
        <f>Elicamex!U24</f>
        <v>182</v>
      </c>
      <c r="O22" s="68">
        <f>Euro!U24</f>
        <v>3683</v>
      </c>
      <c r="P22" s="68">
        <f>Foam!U24</f>
        <v>693</v>
      </c>
      <c r="Q22" s="68">
        <f>Fracsa!U24</f>
        <v>8908</v>
      </c>
      <c r="R22" s="68">
        <f>Hitachi!U24</f>
        <v>812</v>
      </c>
      <c r="S22" s="68">
        <f>Ipc!U24</f>
        <v>749</v>
      </c>
      <c r="T22" s="68">
        <f>Jafra!U24</f>
        <v>633</v>
      </c>
      <c r="U22" s="68">
        <f>'KH Méx'!U24</f>
        <v>18</v>
      </c>
      <c r="V22" s="68">
        <f>Kluber!U24</f>
        <v>9</v>
      </c>
      <c r="W22" s="68">
        <f>Messier!U24</f>
        <v>903</v>
      </c>
      <c r="X22" s="68">
        <f>Metokote!U24</f>
        <v>641</v>
      </c>
      <c r="Y22" s="68">
        <f>Mpi!U24</f>
        <v>0</v>
      </c>
      <c r="Z22" s="68">
        <f>Narmex!U24</f>
        <v>747</v>
      </c>
      <c r="AA22" s="68">
        <f>Norgren!U24</f>
        <v>306</v>
      </c>
      <c r="AB22" s="68">
        <f>Rohm!U24</f>
        <v>1252</v>
      </c>
      <c r="AC22" s="68">
        <f>Ronal!U24</f>
        <v>20723</v>
      </c>
      <c r="AD22" s="68">
        <f>Samsung!U24</f>
        <v>1077</v>
      </c>
      <c r="AE22" s="68">
        <f>Securency!U24</f>
        <v>89</v>
      </c>
      <c r="AF22" s="68">
        <f>Tafime!U24</f>
        <v>7116</v>
      </c>
      <c r="AG22" s="68">
        <f>'Frenos Trw'!U24</f>
        <v>1090</v>
      </c>
      <c r="AH22" s="68">
        <f>Valeo!U24</f>
        <v>313</v>
      </c>
      <c r="AI22" s="69">
        <f>Vrk!U24</f>
        <v>152</v>
      </c>
      <c r="AJ22" s="70">
        <f t="shared" si="1"/>
        <v>74766</v>
      </c>
      <c r="AK22" s="77">
        <f t="shared" si="2"/>
        <v>853.92600000000675</v>
      </c>
      <c r="AL22" s="87">
        <f t="shared" si="3"/>
        <v>-1.129234112183615E-2</v>
      </c>
      <c r="AM22" s="92">
        <f>AVERAGE(AL21:AL27)</f>
        <v>1.2882253459223137E-2</v>
      </c>
      <c r="AO22" s="74">
        <f>AM22</f>
        <v>1.2882253459223137E-2</v>
      </c>
    </row>
    <row r="23" spans="2:43">
      <c r="B23" s="61">
        <f t="shared" si="4"/>
        <v>41832</v>
      </c>
      <c r="C23" s="105">
        <f>PIQ!N27</f>
        <v>65722.092000000004</v>
      </c>
      <c r="D23" s="68">
        <f>'AERnn C'!U25</f>
        <v>341</v>
      </c>
      <c r="E23" s="68">
        <f>'AER S'!U25</f>
        <v>49</v>
      </c>
      <c r="F23" s="68">
        <f>Avery!U25</f>
        <v>522</v>
      </c>
      <c r="G23" s="68">
        <f>Beach!U25</f>
        <v>0</v>
      </c>
      <c r="H23" s="68">
        <f>Bravo!U25</f>
        <v>4371</v>
      </c>
      <c r="I23" s="68">
        <f>Comex!U25</f>
        <v>4669</v>
      </c>
      <c r="J23" s="68">
        <f>Copper!U25</f>
        <v>24</v>
      </c>
      <c r="K23" s="68">
        <f>Crown!U25</f>
        <v>17</v>
      </c>
      <c r="L23" s="68">
        <f>DREnc!U25</f>
        <v>0</v>
      </c>
      <c r="M23" s="68">
        <f>Eaton!U25</f>
        <v>253</v>
      </c>
      <c r="N23" s="68">
        <f>Elicamex!U25</f>
        <v>17</v>
      </c>
      <c r="O23" s="68">
        <f>Euro!U25</f>
        <v>3872</v>
      </c>
      <c r="P23" s="68">
        <f>Foam!U25</f>
        <v>0</v>
      </c>
      <c r="Q23" s="68">
        <f>Fracsa!U25</f>
        <v>9845</v>
      </c>
      <c r="R23" s="68">
        <f>Hitachi!U25</f>
        <v>442</v>
      </c>
      <c r="S23" s="68">
        <f>Ipc!U25</f>
        <v>847</v>
      </c>
      <c r="T23" s="68">
        <f>Jafra!U25</f>
        <v>486</v>
      </c>
      <c r="U23" s="68">
        <f>'KH Méx'!U25</f>
        <v>3</v>
      </c>
      <c r="V23" s="68">
        <f>Kluber!U25</f>
        <v>0</v>
      </c>
      <c r="W23" s="68">
        <f>Messier!U25</f>
        <v>906</v>
      </c>
      <c r="X23" s="68">
        <f>Metokote!U25</f>
        <v>865</v>
      </c>
      <c r="Y23" s="68">
        <f>Mpi!U25</f>
        <v>0</v>
      </c>
      <c r="Z23" s="68">
        <f>Narmex!U25</f>
        <v>291</v>
      </c>
      <c r="AA23" s="68">
        <f>Norgren!U25</f>
        <v>390</v>
      </c>
      <c r="AB23" s="68">
        <f>Rohm!U25</f>
        <v>1666</v>
      </c>
      <c r="AC23" s="68">
        <f>Ronal!U25</f>
        <v>24635</v>
      </c>
      <c r="AD23" s="68">
        <f>Samsung!U25</f>
        <v>30</v>
      </c>
      <c r="AE23" s="68">
        <f>Securency!U25</f>
        <v>0</v>
      </c>
      <c r="AF23" s="68">
        <f>Tafime!U25</f>
        <v>6491</v>
      </c>
      <c r="AG23" s="68">
        <f>'Frenos Trw'!U25</f>
        <v>1275</v>
      </c>
      <c r="AH23" s="68">
        <f>Valeo!U25</f>
        <v>73</v>
      </c>
      <c r="AI23" s="69">
        <f>Vrk!U25</f>
        <v>2370</v>
      </c>
      <c r="AJ23" s="70">
        <f t="shared" si="1"/>
        <v>64750</v>
      </c>
      <c r="AK23" s="77">
        <f t="shared" si="2"/>
        <v>972.09200000000419</v>
      </c>
      <c r="AL23" s="87">
        <f t="shared" si="3"/>
        <v>-1.479094731190243E-2</v>
      </c>
      <c r="AM23" s="89" t="s">
        <v>133</v>
      </c>
    </row>
    <row r="24" spans="2:43">
      <c r="B24" s="61">
        <f t="shared" si="4"/>
        <v>41831</v>
      </c>
      <c r="C24" s="105">
        <f>PIQ!N28</f>
        <v>69614.563000000009</v>
      </c>
      <c r="D24" s="68">
        <f>'AERnn C'!U26</f>
        <v>424</v>
      </c>
      <c r="E24" s="68">
        <f>'AER S'!U26</f>
        <v>372</v>
      </c>
      <c r="F24" s="68">
        <f>Avery!U26</f>
        <v>3382</v>
      </c>
      <c r="G24" s="68">
        <f>Beach!U26</f>
        <v>31</v>
      </c>
      <c r="H24" s="68">
        <f>Bravo!U26</f>
        <v>4478</v>
      </c>
      <c r="I24" s="68">
        <f>Comex!U26</f>
        <v>3940</v>
      </c>
      <c r="J24" s="68">
        <f>Copper!U26</f>
        <v>41</v>
      </c>
      <c r="K24" s="68">
        <f>Crown!U26</f>
        <v>911</v>
      </c>
      <c r="L24" s="68">
        <f>DREnc!U26</f>
        <v>297</v>
      </c>
      <c r="M24" s="68">
        <f>Eaton!U26</f>
        <v>300</v>
      </c>
      <c r="N24" s="68">
        <f>Elicamex!U26</f>
        <v>69</v>
      </c>
      <c r="O24" s="68">
        <f>Euro!U26</f>
        <v>4121</v>
      </c>
      <c r="P24" s="68">
        <f>Foam!U26</f>
        <v>0</v>
      </c>
      <c r="Q24" s="68">
        <f>Fracsa!U26</f>
        <v>9027</v>
      </c>
      <c r="R24" s="68">
        <f>Hitachi!U26</f>
        <v>1090</v>
      </c>
      <c r="S24" s="68">
        <f>Ipc!U26</f>
        <v>2656</v>
      </c>
      <c r="T24" s="68">
        <f>Jafra!U26</f>
        <v>1339</v>
      </c>
      <c r="U24" s="68">
        <f>'KH Méx'!U26</f>
        <v>131</v>
      </c>
      <c r="V24" s="68">
        <f>Kluber!U26</f>
        <v>46</v>
      </c>
      <c r="W24" s="68">
        <f>Messier!U26</f>
        <v>1100</v>
      </c>
      <c r="X24" s="68">
        <f>Metokote!U26</f>
        <v>1630</v>
      </c>
      <c r="Y24" s="68">
        <f>Mpi!U26</f>
        <v>0</v>
      </c>
      <c r="Z24" s="68">
        <f>Narmex!U26</f>
        <v>1678</v>
      </c>
      <c r="AA24" s="68">
        <f>Norgren!U26</f>
        <v>747</v>
      </c>
      <c r="AB24" s="68">
        <f>Rohm!U26</f>
        <v>1704</v>
      </c>
      <c r="AC24" s="68">
        <f>Ronal!U26</f>
        <v>23478</v>
      </c>
      <c r="AD24" s="68">
        <f>Samsung!U26</f>
        <v>2604</v>
      </c>
      <c r="AE24" s="68">
        <f>Securency!U26</f>
        <v>457</v>
      </c>
      <c r="AF24" s="68">
        <f>Tafime!U26</f>
        <v>6953</v>
      </c>
      <c r="AG24" s="68">
        <f>'Frenos Trw'!U26</f>
        <v>3230</v>
      </c>
      <c r="AH24" s="68">
        <f>Valeo!U26</f>
        <v>908</v>
      </c>
      <c r="AI24" s="69">
        <f>Vrk!U26</f>
        <v>2594</v>
      </c>
      <c r="AJ24" s="70">
        <f t="shared" si="1"/>
        <v>79738</v>
      </c>
      <c r="AK24" s="99">
        <f t="shared" si="2"/>
        <v>-10123.436999999991</v>
      </c>
      <c r="AL24" s="87">
        <f t="shared" si="3"/>
        <v>0.14542125330873643</v>
      </c>
      <c r="AM24" s="90" t="s">
        <v>130</v>
      </c>
    </row>
    <row r="25" spans="2:43">
      <c r="B25" s="61">
        <f t="shared" si="4"/>
        <v>41830</v>
      </c>
      <c r="C25" s="105">
        <f>PIQ!N29</f>
        <v>105611.25900000001</v>
      </c>
      <c r="D25" s="68">
        <f>'AERnn C'!U27</f>
        <v>395</v>
      </c>
      <c r="E25" s="68">
        <f>'AER S'!U27</f>
        <v>314</v>
      </c>
      <c r="F25" s="68">
        <f>Avery!U27</f>
        <v>3526</v>
      </c>
      <c r="G25" s="68">
        <f>Beach!U27</f>
        <v>46</v>
      </c>
      <c r="H25" s="68">
        <f>Bravo!U27</f>
        <v>4384</v>
      </c>
      <c r="I25" s="68">
        <f>Comex!U27</f>
        <v>10754</v>
      </c>
      <c r="J25" s="68">
        <f>Copper!U27</f>
        <v>102</v>
      </c>
      <c r="K25" s="68">
        <f>Crown!U27</f>
        <v>1686</v>
      </c>
      <c r="L25" s="68">
        <f>DREnc!U27</f>
        <v>1195</v>
      </c>
      <c r="M25" s="68">
        <f>Eaton!U27</f>
        <v>305</v>
      </c>
      <c r="N25" s="68">
        <f>Elicamex!U27</f>
        <v>307</v>
      </c>
      <c r="O25" s="68">
        <f>Euro!U27</f>
        <v>4008</v>
      </c>
      <c r="P25" s="68">
        <f>Foam!U27</f>
        <v>2127</v>
      </c>
      <c r="Q25" s="68">
        <f>Fracsa!U27</f>
        <v>8970</v>
      </c>
      <c r="R25" s="68">
        <f>Hitachi!U27</f>
        <v>1070</v>
      </c>
      <c r="S25" s="68">
        <f>Ipc!U27</f>
        <v>2649</v>
      </c>
      <c r="T25" s="68">
        <f>Jafra!U27</f>
        <v>1468</v>
      </c>
      <c r="U25" s="68">
        <f>'KH Méx'!U27</f>
        <v>119</v>
      </c>
      <c r="V25" s="68">
        <f>Kluber!U27</f>
        <v>122</v>
      </c>
      <c r="W25" s="68">
        <f>Messier!U27</f>
        <v>1148</v>
      </c>
      <c r="X25" s="68">
        <f>Metokote!U27</f>
        <v>1157</v>
      </c>
      <c r="Y25" s="68">
        <f>Mpi!U27</f>
        <v>0</v>
      </c>
      <c r="Z25" s="68">
        <f>Narmex!U27</f>
        <v>1752</v>
      </c>
      <c r="AA25" s="68">
        <f>Norgren!U27</f>
        <v>689</v>
      </c>
      <c r="AB25" s="68">
        <f>Rohm!U27</f>
        <v>1634</v>
      </c>
      <c r="AC25" s="68">
        <f>Ronal!U27</f>
        <v>24941</v>
      </c>
      <c r="AD25" s="68">
        <f>Samsung!U27</f>
        <v>14165</v>
      </c>
      <c r="AE25" s="68">
        <f>Securency!U27</f>
        <v>1417</v>
      </c>
      <c r="AF25" s="68">
        <f>Tafime!U27</f>
        <v>7330</v>
      </c>
      <c r="AG25" s="68">
        <f>'Frenos Trw'!U27</f>
        <v>3258</v>
      </c>
      <c r="AH25" s="68">
        <f>Valeo!U27</f>
        <v>1182</v>
      </c>
      <c r="AI25" s="69">
        <f>Vrk!U27</f>
        <v>2564</v>
      </c>
      <c r="AJ25" s="70">
        <f t="shared" si="1"/>
        <v>104784</v>
      </c>
      <c r="AK25" s="77">
        <f t="shared" si="2"/>
        <v>827.25900000000547</v>
      </c>
      <c r="AL25" s="80">
        <f t="shared" si="3"/>
        <v>-7.8330568902696771E-3</v>
      </c>
    </row>
    <row r="26" spans="2:43">
      <c r="B26" s="61">
        <f t="shared" si="4"/>
        <v>41829</v>
      </c>
      <c r="C26" s="105">
        <f>PIQ!N30</f>
        <v>113084.412</v>
      </c>
      <c r="D26" s="68">
        <f>'AERnn C'!U28</f>
        <v>487</v>
      </c>
      <c r="E26" s="68">
        <f>'AER S'!U28</f>
        <v>274</v>
      </c>
      <c r="F26" s="68">
        <f>Avery!U28</f>
        <v>3505</v>
      </c>
      <c r="G26" s="68">
        <f>Beach!U28</f>
        <v>50</v>
      </c>
      <c r="H26" s="68">
        <f>Bravo!U28</f>
        <v>4183</v>
      </c>
      <c r="I26" s="68">
        <f>Comex!U28</f>
        <v>11299</v>
      </c>
      <c r="J26" s="68">
        <f>Copper!U28</f>
        <v>45</v>
      </c>
      <c r="K26" s="68">
        <f>Crown!U28</f>
        <v>1607</v>
      </c>
      <c r="L26" s="68">
        <f>DREnc!U28</f>
        <v>1424</v>
      </c>
      <c r="M26" s="68">
        <f>Eaton!U28</f>
        <v>306</v>
      </c>
      <c r="N26" s="68">
        <f>Elicamex!U28</f>
        <v>475</v>
      </c>
      <c r="O26" s="68">
        <f>Euro!U28</f>
        <v>4474</v>
      </c>
      <c r="P26" s="68">
        <f>Foam!U28</f>
        <v>5197</v>
      </c>
      <c r="Q26" s="68">
        <f>Fracsa!U28</f>
        <v>9152</v>
      </c>
      <c r="R26" s="68">
        <f>Hitachi!U28</f>
        <v>1001</v>
      </c>
      <c r="S26" s="68">
        <f>Ipc!U28</f>
        <v>2152</v>
      </c>
      <c r="T26" s="68">
        <f>Jafra!U28</f>
        <v>1484</v>
      </c>
      <c r="U26" s="68">
        <f>'KH Méx'!U28</f>
        <v>125</v>
      </c>
      <c r="V26" s="68">
        <f>Kluber!U28</f>
        <v>119</v>
      </c>
      <c r="W26" s="68">
        <f>Messier!U28</f>
        <v>1125</v>
      </c>
      <c r="X26" s="68">
        <f>Metokote!U28</f>
        <v>1165</v>
      </c>
      <c r="Y26" s="68">
        <f>Mpi!U28</f>
        <v>0</v>
      </c>
      <c r="Z26" s="68">
        <f>Narmex!U28</f>
        <v>1808</v>
      </c>
      <c r="AA26" s="68">
        <f>Norgren!U28</f>
        <v>709</v>
      </c>
      <c r="AB26" s="68">
        <f>Rohm!U28</f>
        <v>1670</v>
      </c>
      <c r="AC26" s="68">
        <f>Ronal!U28</f>
        <v>25053</v>
      </c>
      <c r="AD26" s="68">
        <f>Samsung!U28</f>
        <v>16963</v>
      </c>
      <c r="AE26" s="68">
        <f>Securency!U28</f>
        <v>1853</v>
      </c>
      <c r="AF26" s="68">
        <f>Tafime!U28</f>
        <v>7567</v>
      </c>
      <c r="AG26" s="68">
        <f>'Frenos Trw'!U28</f>
        <v>3076</v>
      </c>
      <c r="AH26" s="68">
        <f>Valeo!U28</f>
        <v>1248</v>
      </c>
      <c r="AI26" s="69">
        <f>Vrk!U28</f>
        <v>2531</v>
      </c>
      <c r="AJ26" s="70">
        <f t="shared" si="1"/>
        <v>112127</v>
      </c>
      <c r="AK26" s="77">
        <f t="shared" si="2"/>
        <v>957.41199999999662</v>
      </c>
      <c r="AL26" s="80">
        <f t="shared" si="3"/>
        <v>-8.4663481293955588E-3</v>
      </c>
    </row>
    <row r="27" spans="2:43" ht="15.75" thickBot="1">
      <c r="B27" s="61">
        <f t="shared" si="4"/>
        <v>41828</v>
      </c>
      <c r="C27" s="105">
        <f>PIQ!N31</f>
        <v>118557.137</v>
      </c>
      <c r="D27" s="68">
        <f>'AERnn C'!U29</f>
        <v>452</v>
      </c>
      <c r="E27" s="68">
        <f>'AER S'!U29</f>
        <v>176</v>
      </c>
      <c r="F27" s="68">
        <f>Avery!U29</f>
        <v>4201</v>
      </c>
      <c r="G27" s="68">
        <f>Beach!U29</f>
        <v>56</v>
      </c>
      <c r="H27" s="68">
        <f>Bravo!U29</f>
        <v>4326</v>
      </c>
      <c r="I27" s="68">
        <f>Comex!U29</f>
        <v>18866</v>
      </c>
      <c r="J27" s="68">
        <f>Copper!U29</f>
        <v>47</v>
      </c>
      <c r="K27" s="68">
        <f>Crown!U29</f>
        <v>1220</v>
      </c>
      <c r="L27" s="68">
        <f>DREnc!U29</f>
        <v>1557</v>
      </c>
      <c r="M27" s="68">
        <f>Eaton!U29</f>
        <v>303</v>
      </c>
      <c r="N27" s="68">
        <f>Elicamex!U29</f>
        <v>353</v>
      </c>
      <c r="O27" s="68">
        <f>Euro!U29</f>
        <v>4252</v>
      </c>
      <c r="P27" s="68">
        <f>Foam!U29</f>
        <v>5159</v>
      </c>
      <c r="Q27" s="68">
        <f>Fracsa!U29</f>
        <v>9837</v>
      </c>
      <c r="R27" s="68">
        <f>Hitachi!U29</f>
        <v>688</v>
      </c>
      <c r="S27" s="68">
        <f>Ipc!U29</f>
        <v>2172</v>
      </c>
      <c r="T27" s="68">
        <f>Jafra!U29</f>
        <v>1522</v>
      </c>
      <c r="U27" s="68">
        <f>'KH Méx'!U29</f>
        <v>89</v>
      </c>
      <c r="V27" s="68">
        <f>Kluber!U29</f>
        <v>306</v>
      </c>
      <c r="W27" s="68">
        <f>Messier!U29</f>
        <v>1134</v>
      </c>
      <c r="X27" s="68">
        <f>Metokote!U29</f>
        <v>1065</v>
      </c>
      <c r="Y27" s="68">
        <f>Mpi!U29</f>
        <v>0</v>
      </c>
      <c r="Z27" s="68">
        <f>Narmex!U29</f>
        <v>1564</v>
      </c>
      <c r="AA27" s="68">
        <f>Norgren!U29</f>
        <v>740</v>
      </c>
      <c r="AB27" s="68">
        <f>Rohm!U29</f>
        <v>1707</v>
      </c>
      <c r="AC27" s="68">
        <f>Ronal!U29</f>
        <v>25464</v>
      </c>
      <c r="AD27" s="68">
        <f>Samsung!U29</f>
        <v>16013</v>
      </c>
      <c r="AE27" s="68">
        <f>Securency!U29</f>
        <v>0</v>
      </c>
      <c r="AF27" s="68">
        <f>Tafime!U29</f>
        <v>7728</v>
      </c>
      <c r="AG27" s="68">
        <f>'Frenos Trw'!U29</f>
        <v>3009</v>
      </c>
      <c r="AH27" s="68">
        <f>Valeo!U29</f>
        <v>1210</v>
      </c>
      <c r="AI27" s="69">
        <f>Vrk!U29</f>
        <v>2507</v>
      </c>
      <c r="AJ27" s="70">
        <f t="shared" si="1"/>
        <v>117723</v>
      </c>
      <c r="AK27" s="77">
        <f t="shared" si="2"/>
        <v>834.13700000000244</v>
      </c>
      <c r="AL27" s="91">
        <f t="shared" si="3"/>
        <v>-7.0357383883182202E-3</v>
      </c>
    </row>
    <row r="28" spans="2:43">
      <c r="B28" s="59">
        <f t="shared" si="4"/>
        <v>41827</v>
      </c>
      <c r="C28" s="104">
        <f>PIQ!N32</f>
        <v>108984.62700000001</v>
      </c>
      <c r="D28" s="65">
        <f>'AERnn C'!U30</f>
        <v>401</v>
      </c>
      <c r="E28" s="65">
        <f>'AER S'!U30</f>
        <v>276</v>
      </c>
      <c r="F28" s="65">
        <f>Avery!U30</f>
        <v>3473</v>
      </c>
      <c r="G28" s="65">
        <f>Beach!U30</f>
        <v>52</v>
      </c>
      <c r="H28" s="65">
        <f>Bravo!U30</f>
        <v>4242</v>
      </c>
      <c r="I28" s="65">
        <f>Comex!U30</f>
        <v>9171</v>
      </c>
      <c r="J28" s="65">
        <f>Copper!U30</f>
        <v>57</v>
      </c>
      <c r="K28" s="65">
        <f>Crown!U30</f>
        <v>1307</v>
      </c>
      <c r="L28" s="65">
        <f>DREnc!U30</f>
        <v>1061</v>
      </c>
      <c r="M28" s="65">
        <f>Eaton!U30</f>
        <v>291</v>
      </c>
      <c r="N28" s="65">
        <f>Elicamex!U30</f>
        <v>244</v>
      </c>
      <c r="O28" s="65">
        <f>Euro!U30</f>
        <v>4323</v>
      </c>
      <c r="P28" s="65">
        <f>Foam!U30</f>
        <v>6561</v>
      </c>
      <c r="Q28" s="65">
        <f>Fracsa!U30</f>
        <v>6504</v>
      </c>
      <c r="R28" s="65">
        <f>Hitachi!U30</f>
        <v>988</v>
      </c>
      <c r="S28" s="65">
        <f>Ipc!U30</f>
        <v>3225</v>
      </c>
      <c r="T28" s="65">
        <f>Jafra!U30</f>
        <v>1545</v>
      </c>
      <c r="U28" s="65">
        <f>'KH Méx'!U30</f>
        <v>137</v>
      </c>
      <c r="V28" s="65">
        <f>Kluber!U30</f>
        <v>532</v>
      </c>
      <c r="W28" s="65">
        <f>Messier!U30</f>
        <v>1090</v>
      </c>
      <c r="X28" s="65">
        <f>Metokote!U30</f>
        <v>849</v>
      </c>
      <c r="Y28" s="65">
        <f>Mpi!U30</f>
        <v>0</v>
      </c>
      <c r="Z28" s="65">
        <f>Narmex!U30</f>
        <v>1539</v>
      </c>
      <c r="AA28" s="65">
        <f>Norgren!U30</f>
        <v>675</v>
      </c>
      <c r="AB28" s="65">
        <f>Rohm!U30</f>
        <v>1249</v>
      </c>
      <c r="AC28" s="65">
        <f>Ronal!U30</f>
        <v>25563</v>
      </c>
      <c r="AD28" s="65">
        <f>Samsung!U30</f>
        <v>18141</v>
      </c>
      <c r="AE28" s="65">
        <f>Securency!U30</f>
        <v>0</v>
      </c>
      <c r="AF28" s="65">
        <f>Tafime!U30</f>
        <v>7872</v>
      </c>
      <c r="AG28" s="65">
        <f>'Frenos Trw'!U30</f>
        <v>3124</v>
      </c>
      <c r="AH28" s="65">
        <f>Valeo!U30</f>
        <v>1131</v>
      </c>
      <c r="AI28" s="66">
        <f>Vrk!U30</f>
        <v>2508</v>
      </c>
      <c r="AJ28" s="67">
        <f t="shared" si="1"/>
        <v>108131</v>
      </c>
      <c r="AK28" s="76">
        <f t="shared" si="2"/>
        <v>853.62700000000768</v>
      </c>
      <c r="AL28" s="82">
        <f t="shared" si="3"/>
        <v>-7.8325450432564919E-3</v>
      </c>
      <c r="AM28" s="84" t="s">
        <v>127</v>
      </c>
      <c r="AN28" s="74"/>
      <c r="AQ28" s="103">
        <f>SUM(C28:C34)</f>
        <v>713174.47000000009</v>
      </c>
    </row>
    <row r="29" spans="2:43" ht="15.75" thickBot="1">
      <c r="B29" s="59">
        <f t="shared" si="4"/>
        <v>41826</v>
      </c>
      <c r="C29" s="104">
        <f>PIQ!N33</f>
        <v>82340.751999999993</v>
      </c>
      <c r="D29" s="65">
        <f>'AERnn C'!U31</f>
        <v>157</v>
      </c>
      <c r="E29" s="65">
        <f>'AER S'!U31</f>
        <v>118</v>
      </c>
      <c r="F29" s="65">
        <f>Avery!U31</f>
        <v>221</v>
      </c>
      <c r="G29" s="65">
        <f>Beach!U31</f>
        <v>11</v>
      </c>
      <c r="H29" s="65">
        <f>Bravo!U31</f>
        <v>4373</v>
      </c>
      <c r="I29" s="65">
        <f>Comex!U31</f>
        <v>23403</v>
      </c>
      <c r="J29" s="65">
        <f>Copper!U31</f>
        <v>19</v>
      </c>
      <c r="K29" s="65">
        <f>Crown!U31</f>
        <v>247</v>
      </c>
      <c r="L29" s="65">
        <f>DREnc!U31</f>
        <v>0</v>
      </c>
      <c r="M29" s="65">
        <f>Eaton!U31</f>
        <v>255</v>
      </c>
      <c r="N29" s="65">
        <f>Elicamex!U31</f>
        <v>14</v>
      </c>
      <c r="O29" s="65">
        <f>Euro!U31</f>
        <v>4115</v>
      </c>
      <c r="P29" s="65">
        <f>Foam!U31</f>
        <v>594</v>
      </c>
      <c r="Q29" s="65">
        <f>Fracsa!U31</f>
        <v>8116</v>
      </c>
      <c r="R29" s="65">
        <f>Hitachi!U31</f>
        <v>86</v>
      </c>
      <c r="S29" s="65">
        <f>Ipc!U31</f>
        <v>810</v>
      </c>
      <c r="T29" s="65">
        <f>Jafra!U31</f>
        <v>598</v>
      </c>
      <c r="U29" s="65">
        <f>'KH Méx'!U31</f>
        <v>21</v>
      </c>
      <c r="V29" s="65">
        <f>Kluber!U31</f>
        <v>108</v>
      </c>
      <c r="W29" s="65">
        <f>Messier!U31</f>
        <v>970</v>
      </c>
      <c r="X29" s="65">
        <f>Metokote!U31</f>
        <v>280</v>
      </c>
      <c r="Y29" s="65">
        <f>Mpi!U31</f>
        <v>0</v>
      </c>
      <c r="Z29" s="65">
        <f>Narmex!U31</f>
        <v>385</v>
      </c>
      <c r="AA29" s="65">
        <f>Norgren!U31</f>
        <v>355</v>
      </c>
      <c r="AB29" s="65">
        <f>Rohm!U31</f>
        <v>1522</v>
      </c>
      <c r="AC29" s="65">
        <f>Ronal!U31</f>
        <v>24561</v>
      </c>
      <c r="AD29" s="65">
        <f>Samsung!U31</f>
        <v>1433</v>
      </c>
      <c r="AE29" s="65">
        <f>Securency!U31</f>
        <v>0</v>
      </c>
      <c r="AF29" s="65">
        <f>Tafime!U31</f>
        <v>6909</v>
      </c>
      <c r="AG29" s="65">
        <f>'Frenos Trw'!U31</f>
        <v>1409</v>
      </c>
      <c r="AH29" s="65">
        <f>Valeo!U31</f>
        <v>95</v>
      </c>
      <c r="AI29" s="66">
        <f>Vrk!U31</f>
        <v>282</v>
      </c>
      <c r="AJ29" s="67">
        <f t="shared" si="1"/>
        <v>81467</v>
      </c>
      <c r="AK29" s="76">
        <f t="shared" si="2"/>
        <v>873.75199999999313</v>
      </c>
      <c r="AL29" s="83">
        <f t="shared" si="3"/>
        <v>-1.0611416325175087E-2</v>
      </c>
      <c r="AM29" s="88">
        <f>AVERAGE(AL28:AL34)</f>
        <v>-8.7083312371601038E-3</v>
      </c>
      <c r="AO29" s="74">
        <f>AM29</f>
        <v>-8.7083312371601038E-3</v>
      </c>
    </row>
    <row r="30" spans="2:43">
      <c r="B30" s="59">
        <f t="shared" si="4"/>
        <v>41825</v>
      </c>
      <c r="C30" s="104">
        <f>PIQ!N34</f>
        <v>79771.027000000002</v>
      </c>
      <c r="D30" s="65">
        <f>'AERnn C'!U32</f>
        <v>255</v>
      </c>
      <c r="E30" s="65">
        <f>'AER S'!U32</f>
        <v>110</v>
      </c>
      <c r="F30" s="65">
        <f>Avery!U32</f>
        <v>323</v>
      </c>
      <c r="G30" s="65">
        <f>Beach!U32</f>
        <v>8</v>
      </c>
      <c r="H30" s="65">
        <f>Bravo!U32</f>
        <v>4489</v>
      </c>
      <c r="I30" s="65">
        <f>Comex!U32</f>
        <v>23703</v>
      </c>
      <c r="J30" s="65">
        <f>Copper!U32</f>
        <v>5</v>
      </c>
      <c r="K30" s="65">
        <f>Crown!U32</f>
        <v>176</v>
      </c>
      <c r="L30" s="65">
        <f>DREnc!U32</f>
        <v>84</v>
      </c>
      <c r="M30" s="65">
        <f>Eaton!U32</f>
        <v>255</v>
      </c>
      <c r="N30" s="65">
        <f>Elicamex!U32</f>
        <v>20</v>
      </c>
      <c r="O30" s="65">
        <f>Euro!U32</f>
        <v>4211</v>
      </c>
      <c r="P30" s="65">
        <f>Foam!U32</f>
        <v>0</v>
      </c>
      <c r="Q30" s="65">
        <f>Fracsa!U32</f>
        <v>4383</v>
      </c>
      <c r="R30" s="65">
        <f>Hitachi!U32</f>
        <v>19</v>
      </c>
      <c r="S30" s="65">
        <f>Ipc!U32</f>
        <v>82</v>
      </c>
      <c r="T30" s="65">
        <f>Jafra!U32</f>
        <v>476</v>
      </c>
      <c r="U30" s="65">
        <f>'KH Méx'!U32</f>
        <v>0</v>
      </c>
      <c r="V30" s="65">
        <f>Kluber!U32</f>
        <v>0</v>
      </c>
      <c r="W30" s="65">
        <f>Messier!U32</f>
        <v>1066</v>
      </c>
      <c r="X30" s="65">
        <f>Metokote!U32</f>
        <v>739</v>
      </c>
      <c r="Y30" s="65">
        <f>Mpi!U32</f>
        <v>0</v>
      </c>
      <c r="Z30" s="65">
        <f>Narmex!U32</f>
        <v>331</v>
      </c>
      <c r="AA30" s="65">
        <f>Norgren!U32</f>
        <v>474</v>
      </c>
      <c r="AB30" s="65">
        <f>Rohm!U32</f>
        <v>1331</v>
      </c>
      <c r="AC30" s="65">
        <f>Ronal!U32</f>
        <v>25725</v>
      </c>
      <c r="AD30" s="65">
        <f>Samsung!U32</f>
        <v>45</v>
      </c>
      <c r="AE30" s="65">
        <f>Securency!U32</f>
        <v>0</v>
      </c>
      <c r="AF30" s="65">
        <f>Tafime!U32</f>
        <v>7225</v>
      </c>
      <c r="AG30" s="65">
        <f>'Frenos Trw'!U32</f>
        <v>1268</v>
      </c>
      <c r="AH30" s="65">
        <f>Valeo!U32</f>
        <v>14</v>
      </c>
      <c r="AI30" s="66">
        <f>Vrk!U32</f>
        <v>1973</v>
      </c>
      <c r="AJ30" s="67">
        <f t="shared" si="1"/>
        <v>78790</v>
      </c>
      <c r="AK30" s="76">
        <f t="shared" si="2"/>
        <v>981.02700000000186</v>
      </c>
      <c r="AL30" s="83">
        <f t="shared" si="3"/>
        <v>-1.2298036478833372E-2</v>
      </c>
      <c r="AM30" s="89" t="s">
        <v>133</v>
      </c>
    </row>
    <row r="31" spans="2:43">
      <c r="B31" s="59">
        <f t="shared" si="4"/>
        <v>41824</v>
      </c>
      <c r="C31" s="104">
        <f>PIQ!N35</f>
        <v>105288.269</v>
      </c>
      <c r="D31" s="65">
        <f>'AERnn C'!U33</f>
        <v>498</v>
      </c>
      <c r="E31" s="65">
        <f>'AER S'!U33</f>
        <v>333</v>
      </c>
      <c r="F31" s="65">
        <f>Avery!U33</f>
        <v>2402</v>
      </c>
      <c r="G31" s="65">
        <f>Beach!U33</f>
        <v>37</v>
      </c>
      <c r="H31" s="65">
        <f>Bravo!U33</f>
        <v>4633</v>
      </c>
      <c r="I31" s="65">
        <f>Comex!U33</f>
        <v>21213</v>
      </c>
      <c r="J31" s="65">
        <f>Copper!U33</f>
        <v>63</v>
      </c>
      <c r="K31" s="65">
        <f>Crown!U33</f>
        <v>1589</v>
      </c>
      <c r="L31" s="65">
        <f>DREnc!U33</f>
        <v>58</v>
      </c>
      <c r="M31" s="65">
        <f>Eaton!U33</f>
        <v>294</v>
      </c>
      <c r="N31" s="65">
        <f>Elicamex!U33</f>
        <v>375</v>
      </c>
      <c r="O31" s="65">
        <f>Euro!U33</f>
        <v>4298</v>
      </c>
      <c r="P31" s="65">
        <f>Foam!U33</f>
        <v>0</v>
      </c>
      <c r="Q31" s="65">
        <f>Fracsa!U33</f>
        <v>8445</v>
      </c>
      <c r="R31" s="65">
        <f>Hitachi!U33</f>
        <v>808</v>
      </c>
      <c r="S31" s="65">
        <f>Ipc!U33</f>
        <v>2135</v>
      </c>
      <c r="T31" s="65">
        <f>Jafra!U33</f>
        <v>1442</v>
      </c>
      <c r="U31" s="65">
        <f>'KH Méx'!U33</f>
        <v>120</v>
      </c>
      <c r="V31" s="65">
        <f>Kluber!U33</f>
        <v>51</v>
      </c>
      <c r="W31" s="65">
        <f>Messier!U33</f>
        <v>1129</v>
      </c>
      <c r="X31" s="65">
        <f>Metokote!U33</f>
        <v>1401</v>
      </c>
      <c r="Y31" s="65">
        <f>Mpi!U33</f>
        <v>0</v>
      </c>
      <c r="Z31" s="65">
        <f>Narmex!U33</f>
        <v>2183</v>
      </c>
      <c r="AA31" s="65">
        <f>Norgren!U33</f>
        <v>687</v>
      </c>
      <c r="AB31" s="65">
        <f>Rohm!U33</f>
        <v>1486</v>
      </c>
      <c r="AC31" s="65">
        <f>Ronal!U33</f>
        <v>26876</v>
      </c>
      <c r="AD31" s="65">
        <f>Samsung!U33</f>
        <v>8673</v>
      </c>
      <c r="AE31" s="65">
        <f>Securency!U33</f>
        <v>0</v>
      </c>
      <c r="AF31" s="65">
        <f>Tafime!U33</f>
        <v>7581</v>
      </c>
      <c r="AG31" s="65">
        <f>'Frenos Trw'!U33</f>
        <v>2832</v>
      </c>
      <c r="AH31" s="65">
        <f>Valeo!U33</f>
        <v>24</v>
      </c>
      <c r="AI31" s="66">
        <f>Vrk!U33</f>
        <v>2401</v>
      </c>
      <c r="AJ31" s="67">
        <f t="shared" si="1"/>
        <v>104067</v>
      </c>
      <c r="AK31" s="76">
        <f t="shared" si="2"/>
        <v>1221.2690000000002</v>
      </c>
      <c r="AL31" s="83">
        <f t="shared" si="3"/>
        <v>-1.1599288425949905E-2</v>
      </c>
      <c r="AM31" s="90" t="s">
        <v>128</v>
      </c>
    </row>
    <row r="32" spans="2:43">
      <c r="B32" s="59">
        <f t="shared" si="4"/>
        <v>41823</v>
      </c>
      <c r="C32" s="104">
        <f>PIQ!N36</f>
        <v>110442.66500000001</v>
      </c>
      <c r="D32" s="65">
        <f>'AERnn C'!U34</f>
        <v>426</v>
      </c>
      <c r="E32" s="65">
        <f>'AER S'!U34</f>
        <v>268</v>
      </c>
      <c r="F32" s="65">
        <f>Avery!U34</f>
        <v>3822</v>
      </c>
      <c r="G32" s="65">
        <f>Beach!U34</f>
        <v>51</v>
      </c>
      <c r="H32" s="65">
        <f>Bravo!U34</f>
        <v>4725</v>
      </c>
      <c r="I32" s="65">
        <f>Comex!U34</f>
        <v>10210</v>
      </c>
      <c r="J32" s="65">
        <f>Copper!U34</f>
        <v>71</v>
      </c>
      <c r="K32" s="65">
        <f>Crown!U34</f>
        <v>1205</v>
      </c>
      <c r="L32" s="65">
        <f>DREnc!U34</f>
        <v>1077</v>
      </c>
      <c r="M32" s="65">
        <f>Eaton!U34</f>
        <v>310</v>
      </c>
      <c r="N32" s="65">
        <f>Elicamex!U34</f>
        <v>238</v>
      </c>
      <c r="O32" s="65">
        <f>Euro!U34</f>
        <v>4515</v>
      </c>
      <c r="P32" s="65">
        <f>Foam!U34</f>
        <v>5619</v>
      </c>
      <c r="Q32" s="65">
        <f>Fracsa!U34</f>
        <v>10465</v>
      </c>
      <c r="R32" s="65">
        <f>Hitachi!U34</f>
        <v>978</v>
      </c>
      <c r="S32" s="65">
        <f>Ipc!U34</f>
        <v>2645</v>
      </c>
      <c r="T32" s="65">
        <f>Jafra!U34</f>
        <v>1522</v>
      </c>
      <c r="U32" s="65">
        <f>'KH Méx'!U34</f>
        <v>125</v>
      </c>
      <c r="V32" s="65">
        <f>Kluber!U34</f>
        <v>270</v>
      </c>
      <c r="W32" s="65">
        <f>Messier!U34</f>
        <v>1047</v>
      </c>
      <c r="X32" s="65">
        <f>Metokote!U34</f>
        <v>993</v>
      </c>
      <c r="Y32" s="65">
        <f>Mpi!U34</f>
        <v>0</v>
      </c>
      <c r="Z32" s="65">
        <f>Narmex!U34</f>
        <v>1570</v>
      </c>
      <c r="AA32" s="65">
        <f>Norgren!U34</f>
        <v>695</v>
      </c>
      <c r="AB32" s="65">
        <f>Rohm!U34</f>
        <v>1595</v>
      </c>
      <c r="AC32" s="65">
        <f>Ronal!U34</f>
        <v>26023</v>
      </c>
      <c r="AD32" s="65">
        <f>Samsung!U34</f>
        <v>16660</v>
      </c>
      <c r="AE32" s="65">
        <f>Securency!U34</f>
        <v>0</v>
      </c>
      <c r="AF32" s="65">
        <f>Tafime!U34</f>
        <v>6930</v>
      </c>
      <c r="AG32" s="65">
        <f>'Frenos Trw'!U34</f>
        <v>3149</v>
      </c>
      <c r="AH32" s="65">
        <f>Valeo!U34</f>
        <v>33</v>
      </c>
      <c r="AI32" s="66">
        <f>Vrk!U34</f>
        <v>2349</v>
      </c>
      <c r="AJ32" s="67">
        <f t="shared" si="1"/>
        <v>109586</v>
      </c>
      <c r="AK32" s="76">
        <f t="shared" si="2"/>
        <v>856.66500000000815</v>
      </c>
      <c r="AL32" s="79">
        <f t="shared" si="3"/>
        <v>-7.7566491174403309E-3</v>
      </c>
    </row>
    <row r="33" spans="2:38">
      <c r="B33" s="59">
        <f>B34+1</f>
        <v>41822</v>
      </c>
      <c r="C33" s="104">
        <f>PIQ!N37</f>
        <v>119092.735</v>
      </c>
      <c r="D33" s="65">
        <f>'AERnn C'!U35</f>
        <v>425</v>
      </c>
      <c r="E33" s="65">
        <f>'AER S'!U35</f>
        <v>212</v>
      </c>
      <c r="F33" s="65">
        <f>Avery!U35</f>
        <v>4136</v>
      </c>
      <c r="G33" s="65">
        <f>Beach!U35</f>
        <v>57</v>
      </c>
      <c r="H33" s="65">
        <f>Bravo!U35</f>
        <v>3847</v>
      </c>
      <c r="I33" s="65">
        <f>Comex!U35</f>
        <v>22337</v>
      </c>
      <c r="J33" s="65">
        <f>Copper!U35</f>
        <v>54</v>
      </c>
      <c r="K33" s="65">
        <f>Crown!U35</f>
        <v>1151</v>
      </c>
      <c r="L33" s="65">
        <f>DREnc!U35</f>
        <v>1225</v>
      </c>
      <c r="M33" s="65">
        <f>Eaton!U35</f>
        <v>303</v>
      </c>
      <c r="N33" s="65">
        <f>Elicamex!U35</f>
        <v>439</v>
      </c>
      <c r="O33" s="65">
        <f>Euro!U35</f>
        <v>4292</v>
      </c>
      <c r="P33" s="65">
        <f>Foam!U35</f>
        <v>4471</v>
      </c>
      <c r="Q33" s="65">
        <f>Fracsa!U35</f>
        <v>8689</v>
      </c>
      <c r="R33" s="65">
        <f>Hitachi!U35</f>
        <v>1087</v>
      </c>
      <c r="S33" s="65">
        <f>Ipc!U35</f>
        <v>2187</v>
      </c>
      <c r="T33" s="65">
        <f>Jafra!U35</f>
        <v>1548</v>
      </c>
      <c r="U33" s="65">
        <f>'KH Méx'!U35</f>
        <v>122</v>
      </c>
      <c r="V33" s="65">
        <f>Kluber!U35</f>
        <v>510</v>
      </c>
      <c r="W33" s="65">
        <f>Messier!U35</f>
        <v>1029</v>
      </c>
      <c r="X33" s="65">
        <f>Metokote!U35</f>
        <v>1052</v>
      </c>
      <c r="Y33" s="65">
        <f>Mpi!U35</f>
        <v>0</v>
      </c>
      <c r="Z33" s="65">
        <f>Narmex!U35</f>
        <v>1406</v>
      </c>
      <c r="AA33" s="65">
        <f>Norgren!U35</f>
        <v>727</v>
      </c>
      <c r="AB33" s="65">
        <f>Rohm!U35</f>
        <v>1465</v>
      </c>
      <c r="AC33" s="65">
        <f>Ronal!U35</f>
        <v>25308</v>
      </c>
      <c r="AD33" s="65">
        <f>Samsung!U35</f>
        <v>16811</v>
      </c>
      <c r="AE33" s="65">
        <f>Securency!U35</f>
        <v>0</v>
      </c>
      <c r="AF33" s="65">
        <f>Tafime!U35</f>
        <v>7870</v>
      </c>
      <c r="AG33" s="65">
        <f>'Frenos Trw'!U35</f>
        <v>3165</v>
      </c>
      <c r="AH33" s="65">
        <f>Valeo!U35</f>
        <v>203</v>
      </c>
      <c r="AI33" s="66">
        <f>Vrk!U35</f>
        <v>2348</v>
      </c>
      <c r="AJ33" s="67">
        <f t="shared" si="1"/>
        <v>118476</v>
      </c>
      <c r="AK33" s="76">
        <f t="shared" si="2"/>
        <v>616.73500000000058</v>
      </c>
      <c r="AL33" s="79">
        <f t="shared" si="3"/>
        <v>-5.1786114409077986E-3</v>
      </c>
    </row>
    <row r="34" spans="2:38" ht="15.75" thickBot="1">
      <c r="B34" s="98">
        <v>41821</v>
      </c>
      <c r="C34" s="106">
        <f>PIQ!N38</f>
        <v>107254.395</v>
      </c>
      <c r="D34" s="71">
        <f>'AERnn C'!U36</f>
        <v>493</v>
      </c>
      <c r="E34" s="71">
        <f>'AER S'!U36</f>
        <v>328</v>
      </c>
      <c r="F34" s="71">
        <f>Avery!U36</f>
        <v>4177</v>
      </c>
      <c r="G34" s="71">
        <f>Beach!U36</f>
        <v>56</v>
      </c>
      <c r="H34" s="71">
        <f>Bravo!U36</f>
        <v>2406</v>
      </c>
      <c r="I34" s="71">
        <f>Comex!U36</f>
        <v>17991</v>
      </c>
      <c r="J34" s="71">
        <f>Copper!U36</f>
        <v>40</v>
      </c>
      <c r="K34" s="71">
        <f>Crown!U36</f>
        <v>1178</v>
      </c>
      <c r="L34" s="71">
        <f>DREnc!U36</f>
        <v>1189</v>
      </c>
      <c r="M34" s="71">
        <f>Eaton!U36</f>
        <v>303</v>
      </c>
      <c r="N34" s="71">
        <f>Elicamex!U36</f>
        <v>467</v>
      </c>
      <c r="O34" s="71">
        <f>Euro!U36</f>
        <v>4022</v>
      </c>
      <c r="P34" s="71">
        <f>Foam!U36</f>
        <v>5643</v>
      </c>
      <c r="Q34" s="71">
        <f>Fracsa!U36</f>
        <v>2016</v>
      </c>
      <c r="R34" s="71">
        <f>Hitachi!U36</f>
        <v>514</v>
      </c>
      <c r="S34" s="71">
        <f>Ipc!U36</f>
        <v>2512</v>
      </c>
      <c r="T34" s="71">
        <f>Jafra!U36</f>
        <v>1533</v>
      </c>
      <c r="U34" s="71">
        <f>'KH Méx'!U36</f>
        <v>126</v>
      </c>
      <c r="V34" s="71">
        <f>Kluber!U36</f>
        <v>389</v>
      </c>
      <c r="W34" s="71">
        <f>Messier!U36</f>
        <v>1013</v>
      </c>
      <c r="X34" s="71">
        <f>Metokote!U36</f>
        <v>1046</v>
      </c>
      <c r="Y34" s="71">
        <f>Mpi!U36</f>
        <v>0</v>
      </c>
      <c r="Z34" s="71">
        <f>Narmex!U36</f>
        <v>1702</v>
      </c>
      <c r="AA34" s="71">
        <f>Norgren!U36</f>
        <v>697</v>
      </c>
      <c r="AB34" s="71">
        <f>Rohm!U36</f>
        <v>1499</v>
      </c>
      <c r="AC34" s="71">
        <f>Ronal!U36</f>
        <v>25954</v>
      </c>
      <c r="AD34" s="71">
        <f>Samsung!U36</f>
        <v>16436</v>
      </c>
      <c r="AE34" s="71">
        <f>Securency!U36</f>
        <v>0</v>
      </c>
      <c r="AF34" s="71">
        <f>Tafime!U36</f>
        <v>7583</v>
      </c>
      <c r="AG34" s="71">
        <f>'Frenos Trw'!U36</f>
        <v>3262</v>
      </c>
      <c r="AH34" s="71">
        <f>Valeo!U36</f>
        <v>217</v>
      </c>
      <c r="AI34" s="72">
        <f>Vrk!U36</f>
        <v>1853</v>
      </c>
      <c r="AJ34" s="73">
        <f t="shared" si="1"/>
        <v>106645</v>
      </c>
      <c r="AK34" s="78">
        <f t="shared" si="2"/>
        <v>609.39500000000407</v>
      </c>
      <c r="AL34" s="81">
        <f t="shared" si="3"/>
        <v>-5.6817718285577393E-3</v>
      </c>
    </row>
    <row r="35" spans="2:38"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</sheetData>
  <pageMargins left="0.7" right="0.7" top="0.75" bottom="0.75" header="0.3" footer="0.3"/>
  <pageSetup scale="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10480893</v>
      </c>
      <c r="T6" s="22">
        <v>31</v>
      </c>
      <c r="U6" s="23">
        <f>D6-D7</f>
        <v>18757</v>
      </c>
      <c r="V6" s="24">
        <v>1</v>
      </c>
    </row>
    <row r="7" spans="1:22">
      <c r="A7" s="16">
        <v>31</v>
      </c>
      <c r="D7">
        <v>10462136</v>
      </c>
      <c r="T7" s="16">
        <v>30</v>
      </c>
      <c r="U7" s="23">
        <f>D7-D8</f>
        <v>19224</v>
      </c>
      <c r="V7" s="4"/>
    </row>
    <row r="8" spans="1:22">
      <c r="A8" s="16">
        <v>30</v>
      </c>
      <c r="D8">
        <v>10442912</v>
      </c>
      <c r="T8" s="16">
        <v>29</v>
      </c>
      <c r="U8" s="23">
        <f>D8-D9</f>
        <v>22086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10420826</v>
      </c>
      <c r="E9">
        <v>5145067</v>
      </c>
      <c r="F9">
        <v>6.6499959999999998</v>
      </c>
      <c r="G9">
        <v>0</v>
      </c>
      <c r="H9">
        <v>86.402000000000001</v>
      </c>
      <c r="I9">
        <v>24.3</v>
      </c>
      <c r="J9">
        <v>860.8</v>
      </c>
      <c r="K9">
        <v>1226.5</v>
      </c>
      <c r="L9">
        <v>1.0115000000000001</v>
      </c>
      <c r="M9">
        <v>81.442999999999998</v>
      </c>
      <c r="N9">
        <v>91.742000000000004</v>
      </c>
      <c r="O9">
        <v>83.055999999999997</v>
      </c>
      <c r="P9">
        <v>22.1</v>
      </c>
      <c r="Q9">
        <v>25.7</v>
      </c>
      <c r="R9">
        <v>24.4</v>
      </c>
      <c r="S9">
        <v>5.59</v>
      </c>
      <c r="T9" s="22">
        <v>28</v>
      </c>
      <c r="U9" s="23">
        <f t="shared" ref="U9:U36" si="0">D9-D10</f>
        <v>20632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10400194</v>
      </c>
      <c r="E10">
        <v>5142040</v>
      </c>
      <c r="F10">
        <v>6.7053399999999996</v>
      </c>
      <c r="G10">
        <v>0</v>
      </c>
      <c r="H10">
        <v>88.911000000000001</v>
      </c>
      <c r="I10">
        <v>24.6</v>
      </c>
      <c r="J10">
        <v>1054.8</v>
      </c>
      <c r="K10">
        <v>1205.5</v>
      </c>
      <c r="L10">
        <v>1.0116000000000001</v>
      </c>
      <c r="M10">
        <v>83.450999999999993</v>
      </c>
      <c r="N10">
        <v>93.197000000000003</v>
      </c>
      <c r="O10">
        <v>83.879000000000005</v>
      </c>
      <c r="P10">
        <v>23.3</v>
      </c>
      <c r="Q10">
        <v>25.6</v>
      </c>
      <c r="R10">
        <v>24.6</v>
      </c>
      <c r="S10">
        <v>5.59</v>
      </c>
      <c r="T10" s="16">
        <v>27</v>
      </c>
      <c r="U10" s="23">
        <f t="shared" si="0"/>
        <v>25321</v>
      </c>
      <c r="V10" s="16"/>
    </row>
    <row r="11" spans="1:22">
      <c r="A11" s="16">
        <v>27</v>
      </c>
      <c r="B11" t="s">
        <v>174</v>
      </c>
      <c r="C11" t="s">
        <v>13</v>
      </c>
      <c r="D11">
        <v>10374873</v>
      </c>
      <c r="E11">
        <v>5138450</v>
      </c>
      <c r="F11">
        <v>7.1565159999999999</v>
      </c>
      <c r="G11">
        <v>0</v>
      </c>
      <c r="H11">
        <v>89.2</v>
      </c>
      <c r="I11">
        <v>24.5</v>
      </c>
      <c r="J11">
        <v>1025.0999999999999</v>
      </c>
      <c r="K11">
        <v>1181.8</v>
      </c>
      <c r="L11">
        <v>1.0125</v>
      </c>
      <c r="M11">
        <v>85.120999999999995</v>
      </c>
      <c r="N11">
        <v>93.117000000000004</v>
      </c>
      <c r="O11">
        <v>90.167000000000002</v>
      </c>
      <c r="P11">
        <v>23.8</v>
      </c>
      <c r="Q11">
        <v>25.7</v>
      </c>
      <c r="R11">
        <v>24.4</v>
      </c>
      <c r="S11">
        <v>5.59</v>
      </c>
      <c r="T11" s="16">
        <v>26</v>
      </c>
      <c r="U11" s="23">
        <f t="shared" si="0"/>
        <v>24602</v>
      </c>
      <c r="V11" s="16"/>
    </row>
    <row r="12" spans="1:22">
      <c r="A12" s="16">
        <v>26</v>
      </c>
      <c r="B12" t="s">
        <v>173</v>
      </c>
      <c r="C12" t="s">
        <v>13</v>
      </c>
      <c r="D12">
        <v>10350271</v>
      </c>
      <c r="E12">
        <v>5134966</v>
      </c>
      <c r="F12">
        <v>6.9303910000000002</v>
      </c>
      <c r="G12">
        <v>0</v>
      </c>
      <c r="H12">
        <v>87.028000000000006</v>
      </c>
      <c r="I12">
        <v>24.4</v>
      </c>
      <c r="J12">
        <v>971.6</v>
      </c>
      <c r="K12">
        <v>1249.0999999999999</v>
      </c>
      <c r="L12">
        <v>1.0121</v>
      </c>
      <c r="M12">
        <v>81.944999999999993</v>
      </c>
      <c r="N12">
        <v>93.013999999999996</v>
      </c>
      <c r="O12">
        <v>86.972999999999999</v>
      </c>
      <c r="P12">
        <v>22.5</v>
      </c>
      <c r="Q12">
        <v>25.9</v>
      </c>
      <c r="R12">
        <v>24.4</v>
      </c>
      <c r="S12">
        <v>5.59</v>
      </c>
      <c r="T12" s="16">
        <v>25</v>
      </c>
      <c r="U12" s="23">
        <f t="shared" si="0"/>
        <v>23300</v>
      </c>
      <c r="V12" s="16"/>
    </row>
    <row r="13" spans="1:22">
      <c r="A13" s="16">
        <v>25</v>
      </c>
      <c r="B13" t="s">
        <v>172</v>
      </c>
      <c r="C13" t="s">
        <v>13</v>
      </c>
      <c r="D13">
        <v>10326971</v>
      </c>
      <c r="E13">
        <v>5131580</v>
      </c>
      <c r="F13">
        <v>7.2102979999999999</v>
      </c>
      <c r="G13">
        <v>0</v>
      </c>
      <c r="H13">
        <v>88.31</v>
      </c>
      <c r="I13">
        <v>23.5</v>
      </c>
      <c r="J13">
        <v>663</v>
      </c>
      <c r="K13">
        <v>1201.7</v>
      </c>
      <c r="L13">
        <v>1.0128999999999999</v>
      </c>
      <c r="M13">
        <v>82.326999999999998</v>
      </c>
      <c r="N13">
        <v>93.41</v>
      </c>
      <c r="O13">
        <v>90.284000000000006</v>
      </c>
      <c r="P13">
        <v>19.399999999999999</v>
      </c>
      <c r="Q13">
        <v>25.6</v>
      </c>
      <c r="R13">
        <v>22.6</v>
      </c>
      <c r="S13">
        <v>5.58</v>
      </c>
      <c r="T13" s="16">
        <v>24</v>
      </c>
      <c r="U13" s="23">
        <f t="shared" si="0"/>
        <v>15857</v>
      </c>
      <c r="V13" s="16"/>
    </row>
    <row r="14" spans="1:22">
      <c r="A14" s="16">
        <v>24</v>
      </c>
      <c r="B14" t="s">
        <v>171</v>
      </c>
      <c r="C14" t="s">
        <v>13</v>
      </c>
      <c r="D14">
        <v>10311114</v>
      </c>
      <c r="E14">
        <v>5129283</v>
      </c>
      <c r="F14">
        <v>6.6246499999999999</v>
      </c>
      <c r="G14">
        <v>0</v>
      </c>
      <c r="H14">
        <v>86.629000000000005</v>
      </c>
      <c r="I14">
        <v>24.4</v>
      </c>
      <c r="J14">
        <v>911.6</v>
      </c>
      <c r="K14">
        <v>1227.5999999999999</v>
      </c>
      <c r="L14">
        <v>1.0115000000000001</v>
      </c>
      <c r="M14">
        <v>82.522999999999996</v>
      </c>
      <c r="N14">
        <v>91.703999999999994</v>
      </c>
      <c r="O14">
        <v>82.628</v>
      </c>
      <c r="P14">
        <v>23</v>
      </c>
      <c r="Q14">
        <v>27.2</v>
      </c>
      <c r="R14">
        <v>24.2</v>
      </c>
      <c r="S14">
        <v>5.59</v>
      </c>
      <c r="T14" s="16">
        <v>23</v>
      </c>
      <c r="U14" s="23">
        <f t="shared" si="0"/>
        <v>21860</v>
      </c>
      <c r="V14" s="16"/>
    </row>
    <row r="15" spans="1:22">
      <c r="A15" s="16">
        <v>23</v>
      </c>
      <c r="B15" t="s">
        <v>170</v>
      </c>
      <c r="C15" t="s">
        <v>13</v>
      </c>
      <c r="D15">
        <v>10289254</v>
      </c>
      <c r="E15">
        <v>5126095</v>
      </c>
      <c r="F15">
        <v>6.6889000000000003</v>
      </c>
      <c r="G15">
        <v>0</v>
      </c>
      <c r="H15">
        <v>87.668999999999997</v>
      </c>
      <c r="I15">
        <v>24.5</v>
      </c>
      <c r="J15">
        <v>701.9</v>
      </c>
      <c r="K15">
        <v>1233.7</v>
      </c>
      <c r="L15">
        <v>1.0116000000000001</v>
      </c>
      <c r="M15">
        <v>82.739000000000004</v>
      </c>
      <c r="N15">
        <v>92.015000000000001</v>
      </c>
      <c r="O15">
        <v>83.546000000000006</v>
      </c>
      <c r="P15">
        <v>21.9</v>
      </c>
      <c r="Q15">
        <v>28.9</v>
      </c>
      <c r="R15">
        <v>24.3</v>
      </c>
      <c r="S15">
        <v>5.59</v>
      </c>
      <c r="T15" s="16">
        <v>22</v>
      </c>
      <c r="U15" s="23">
        <f t="shared" si="0"/>
        <v>16810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10272444</v>
      </c>
      <c r="E16">
        <v>5123662</v>
      </c>
      <c r="F16">
        <v>6.996988</v>
      </c>
      <c r="G16">
        <v>0</v>
      </c>
      <c r="H16">
        <v>89.436000000000007</v>
      </c>
      <c r="I16">
        <v>23.2</v>
      </c>
      <c r="J16">
        <v>421.6</v>
      </c>
      <c r="K16">
        <v>1200.7</v>
      </c>
      <c r="L16">
        <v>1.0125</v>
      </c>
      <c r="M16">
        <v>83.460999999999999</v>
      </c>
      <c r="N16">
        <v>95.055000000000007</v>
      </c>
      <c r="O16">
        <v>87.025999999999996</v>
      </c>
      <c r="P16">
        <v>14.7</v>
      </c>
      <c r="Q16">
        <v>27.3</v>
      </c>
      <c r="R16">
        <v>21.8</v>
      </c>
      <c r="S16">
        <v>5.58</v>
      </c>
      <c r="T16" s="22">
        <v>21</v>
      </c>
      <c r="U16" s="23">
        <f t="shared" si="0"/>
        <v>10068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10262376</v>
      </c>
      <c r="E17">
        <v>5122219</v>
      </c>
      <c r="F17">
        <v>7.1645899999999996</v>
      </c>
      <c r="G17">
        <v>0</v>
      </c>
      <c r="H17">
        <v>89.094999999999999</v>
      </c>
      <c r="I17">
        <v>24</v>
      </c>
      <c r="J17">
        <v>1028.5</v>
      </c>
      <c r="K17">
        <v>1190.7</v>
      </c>
      <c r="L17">
        <v>1.0126999999999999</v>
      </c>
      <c r="M17">
        <v>84.808000000000007</v>
      </c>
      <c r="N17">
        <v>92.802000000000007</v>
      </c>
      <c r="O17">
        <v>89.769000000000005</v>
      </c>
      <c r="P17">
        <v>22.9</v>
      </c>
      <c r="Q17">
        <v>25.2</v>
      </c>
      <c r="R17">
        <v>23</v>
      </c>
      <c r="S17">
        <v>5.58</v>
      </c>
      <c r="T17" s="16">
        <v>20</v>
      </c>
      <c r="U17" s="23">
        <f t="shared" si="0"/>
        <v>24666</v>
      </c>
      <c r="V17" s="16"/>
    </row>
    <row r="18" spans="1:22">
      <c r="A18" s="16">
        <v>20</v>
      </c>
      <c r="B18" t="s">
        <v>167</v>
      </c>
      <c r="C18" t="s">
        <v>13</v>
      </c>
      <c r="D18">
        <v>10237710</v>
      </c>
      <c r="E18">
        <v>5118735</v>
      </c>
      <c r="F18">
        <v>7.085788</v>
      </c>
      <c r="G18">
        <v>0</v>
      </c>
      <c r="H18">
        <v>90.078000000000003</v>
      </c>
      <c r="I18">
        <v>23.7</v>
      </c>
      <c r="J18">
        <v>851.3</v>
      </c>
      <c r="K18">
        <v>1184.0999999999999</v>
      </c>
      <c r="L18">
        <v>1.0124</v>
      </c>
      <c r="M18">
        <v>86.555000000000007</v>
      </c>
      <c r="N18">
        <v>94.638000000000005</v>
      </c>
      <c r="O18">
        <v>89.058000000000007</v>
      </c>
      <c r="P18">
        <v>20</v>
      </c>
      <c r="Q18">
        <v>25.3</v>
      </c>
      <c r="R18">
        <v>24.1</v>
      </c>
      <c r="S18">
        <v>5.59</v>
      </c>
      <c r="T18" s="16">
        <v>19</v>
      </c>
      <c r="U18" s="23">
        <f t="shared" si="0"/>
        <v>20416</v>
      </c>
      <c r="V18" s="16"/>
    </row>
    <row r="19" spans="1:22">
      <c r="A19" s="16">
        <v>19</v>
      </c>
      <c r="B19" t="s">
        <v>166</v>
      </c>
      <c r="C19" t="s">
        <v>13</v>
      </c>
      <c r="D19">
        <v>10217294</v>
      </c>
      <c r="E19">
        <v>5115858</v>
      </c>
      <c r="F19">
        <v>7.0340939999999996</v>
      </c>
      <c r="G19">
        <v>0</v>
      </c>
      <c r="H19">
        <v>89.367999999999995</v>
      </c>
      <c r="I19">
        <v>23.5</v>
      </c>
      <c r="J19">
        <v>783.4</v>
      </c>
      <c r="K19">
        <v>1193.2</v>
      </c>
      <c r="L19">
        <v>1.0124</v>
      </c>
      <c r="M19">
        <v>84.570999999999998</v>
      </c>
      <c r="N19">
        <v>93.613</v>
      </c>
      <c r="O19">
        <v>88.135000000000005</v>
      </c>
      <c r="P19">
        <v>19.5</v>
      </c>
      <c r="Q19">
        <v>28.1</v>
      </c>
      <c r="R19">
        <v>23.5</v>
      </c>
      <c r="S19">
        <v>5.58</v>
      </c>
      <c r="T19" s="16">
        <v>18</v>
      </c>
      <c r="U19" s="23">
        <f t="shared" si="0"/>
        <v>18791</v>
      </c>
      <c r="V19" s="16"/>
    </row>
    <row r="20" spans="1:22">
      <c r="A20" s="16">
        <v>18</v>
      </c>
      <c r="B20" t="s">
        <v>165</v>
      </c>
      <c r="C20" t="s">
        <v>13</v>
      </c>
      <c r="D20">
        <v>10198503</v>
      </c>
      <c r="E20">
        <v>5113184</v>
      </c>
      <c r="F20">
        <v>6.8629090000000001</v>
      </c>
      <c r="G20">
        <v>0</v>
      </c>
      <c r="H20">
        <v>87.816000000000003</v>
      </c>
      <c r="I20">
        <v>23.9</v>
      </c>
      <c r="J20">
        <v>833.4</v>
      </c>
      <c r="K20">
        <v>1255.9000000000001</v>
      </c>
      <c r="L20">
        <v>1.012</v>
      </c>
      <c r="M20">
        <v>83.009</v>
      </c>
      <c r="N20">
        <v>91.481999999999999</v>
      </c>
      <c r="O20">
        <v>85.763999999999996</v>
      </c>
      <c r="P20">
        <v>23.1</v>
      </c>
      <c r="Q20">
        <v>25.7</v>
      </c>
      <c r="R20">
        <v>23.6</v>
      </c>
      <c r="S20">
        <v>5.59</v>
      </c>
      <c r="T20" s="16">
        <v>17</v>
      </c>
      <c r="U20" s="23">
        <f t="shared" si="0"/>
        <v>19993</v>
      </c>
      <c r="V20" s="16"/>
    </row>
    <row r="21" spans="1:22">
      <c r="A21" s="16">
        <v>17</v>
      </c>
      <c r="B21" t="s">
        <v>164</v>
      </c>
      <c r="C21" t="s">
        <v>13</v>
      </c>
      <c r="D21">
        <v>10178510</v>
      </c>
      <c r="E21">
        <v>5110308</v>
      </c>
      <c r="F21">
        <v>6.9097039999999996</v>
      </c>
      <c r="G21">
        <v>0</v>
      </c>
      <c r="H21">
        <v>88.945999999999998</v>
      </c>
      <c r="I21">
        <v>23.5</v>
      </c>
      <c r="J21">
        <v>620.5</v>
      </c>
      <c r="K21">
        <v>1281</v>
      </c>
      <c r="L21">
        <v>1.0121</v>
      </c>
      <c r="M21">
        <v>83.558000000000007</v>
      </c>
      <c r="N21">
        <v>93.566000000000003</v>
      </c>
      <c r="O21">
        <v>86.48</v>
      </c>
      <c r="P21">
        <v>21.1</v>
      </c>
      <c r="Q21">
        <v>25.8</v>
      </c>
      <c r="R21">
        <v>23.8</v>
      </c>
      <c r="S21">
        <v>5.6</v>
      </c>
      <c r="T21" s="16">
        <v>16</v>
      </c>
      <c r="U21" s="23">
        <f t="shared" si="0"/>
        <v>14874</v>
      </c>
      <c r="V21" s="16"/>
    </row>
    <row r="22" spans="1:22">
      <c r="A22" s="16">
        <v>16</v>
      </c>
      <c r="B22" t="s">
        <v>149</v>
      </c>
      <c r="C22" t="s">
        <v>13</v>
      </c>
      <c r="D22">
        <v>10163636</v>
      </c>
      <c r="E22">
        <v>5108193</v>
      </c>
      <c r="F22">
        <v>6.8606740000000004</v>
      </c>
      <c r="G22">
        <v>0</v>
      </c>
      <c r="H22">
        <v>88.436000000000007</v>
      </c>
      <c r="I22">
        <v>23.9</v>
      </c>
      <c r="J22">
        <v>657.3</v>
      </c>
      <c r="K22">
        <v>1263.5999999999999</v>
      </c>
      <c r="L22">
        <v>1.012</v>
      </c>
      <c r="M22">
        <v>85.085999999999999</v>
      </c>
      <c r="N22">
        <v>94.884</v>
      </c>
      <c r="O22">
        <v>85.725999999999999</v>
      </c>
      <c r="P22">
        <v>21.9</v>
      </c>
      <c r="Q22">
        <v>27</v>
      </c>
      <c r="R22">
        <v>23.6</v>
      </c>
      <c r="S22">
        <v>5.59</v>
      </c>
      <c r="T22" s="16">
        <v>15</v>
      </c>
      <c r="U22" s="23">
        <f t="shared" si="0"/>
        <v>15732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10147904</v>
      </c>
      <c r="E23">
        <v>5105943</v>
      </c>
      <c r="F23">
        <v>7.0363670000000003</v>
      </c>
      <c r="G23">
        <v>0</v>
      </c>
      <c r="H23">
        <v>88.438000000000002</v>
      </c>
      <c r="I23">
        <v>23.5</v>
      </c>
      <c r="J23">
        <v>706.9</v>
      </c>
      <c r="K23">
        <v>1264.7</v>
      </c>
      <c r="L23">
        <v>1.0124</v>
      </c>
      <c r="M23">
        <v>84.19</v>
      </c>
      <c r="N23">
        <v>91.7</v>
      </c>
      <c r="O23">
        <v>88.212000000000003</v>
      </c>
      <c r="P23">
        <v>20.6</v>
      </c>
      <c r="Q23">
        <v>24.9</v>
      </c>
      <c r="R23">
        <v>23.6</v>
      </c>
      <c r="S23">
        <v>5.62</v>
      </c>
      <c r="T23" s="22">
        <v>14</v>
      </c>
      <c r="U23" s="23">
        <f t="shared" si="0"/>
        <v>16961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10130943</v>
      </c>
      <c r="E24">
        <v>5103530</v>
      </c>
      <c r="F24">
        <v>7.1894770000000001</v>
      </c>
      <c r="G24">
        <v>0</v>
      </c>
      <c r="H24">
        <v>90.748000000000005</v>
      </c>
      <c r="I24">
        <v>23.3</v>
      </c>
      <c r="J24">
        <v>804.6</v>
      </c>
      <c r="K24">
        <v>1463.8</v>
      </c>
      <c r="L24">
        <v>1.0127999999999999</v>
      </c>
      <c r="M24">
        <v>86.906000000000006</v>
      </c>
      <c r="N24">
        <v>94.926000000000002</v>
      </c>
      <c r="O24">
        <v>90.102000000000004</v>
      </c>
      <c r="P24">
        <v>20.9</v>
      </c>
      <c r="Q24">
        <v>24.9</v>
      </c>
      <c r="R24">
        <v>22.9</v>
      </c>
      <c r="S24">
        <v>5.59</v>
      </c>
      <c r="T24" s="16">
        <v>13</v>
      </c>
      <c r="U24" s="23">
        <f t="shared" si="0"/>
        <v>19277</v>
      </c>
      <c r="V24" s="16"/>
    </row>
    <row r="25" spans="1:22">
      <c r="A25" s="16">
        <v>13</v>
      </c>
      <c r="B25" t="s">
        <v>152</v>
      </c>
      <c r="C25" t="s">
        <v>13</v>
      </c>
      <c r="D25">
        <v>10111666</v>
      </c>
      <c r="E25">
        <v>5100840</v>
      </c>
      <c r="F25">
        <v>7.1183259999999997</v>
      </c>
      <c r="G25">
        <v>0</v>
      </c>
      <c r="H25">
        <v>92.850999999999999</v>
      </c>
      <c r="I25">
        <v>23.8</v>
      </c>
      <c r="J25">
        <v>194.1</v>
      </c>
      <c r="K25">
        <v>1178.8</v>
      </c>
      <c r="L25">
        <v>1.0125</v>
      </c>
      <c r="M25">
        <v>88.424999999999997</v>
      </c>
      <c r="N25">
        <v>94.986999999999995</v>
      </c>
      <c r="O25">
        <v>89.384</v>
      </c>
      <c r="P25">
        <v>16.5</v>
      </c>
      <c r="Q25">
        <v>30.8</v>
      </c>
      <c r="R25">
        <v>23.7</v>
      </c>
      <c r="S25">
        <v>5.59</v>
      </c>
      <c r="T25" s="16">
        <v>12</v>
      </c>
      <c r="U25" s="23">
        <f t="shared" si="0"/>
        <v>4669</v>
      </c>
      <c r="V25" s="16"/>
    </row>
    <row r="26" spans="1:22">
      <c r="A26" s="16">
        <v>12</v>
      </c>
      <c r="B26" t="s">
        <v>153</v>
      </c>
      <c r="C26" t="s">
        <v>13</v>
      </c>
      <c r="D26">
        <v>10106997</v>
      </c>
      <c r="E26">
        <v>5100194</v>
      </c>
      <c r="F26">
        <v>7.5423369999999998</v>
      </c>
      <c r="G26">
        <v>0</v>
      </c>
      <c r="H26">
        <v>92.384</v>
      </c>
      <c r="I26">
        <v>20.8</v>
      </c>
      <c r="J26">
        <v>167.4</v>
      </c>
      <c r="K26">
        <v>1081.0999999999999</v>
      </c>
      <c r="L26">
        <v>1.0141</v>
      </c>
      <c r="M26">
        <v>86.090999999999994</v>
      </c>
      <c r="N26">
        <v>94.352999999999994</v>
      </c>
      <c r="O26">
        <v>93.510999999999996</v>
      </c>
      <c r="P26">
        <v>14.8</v>
      </c>
      <c r="Q26">
        <v>24.2</v>
      </c>
      <c r="R26">
        <v>18.899999999999999</v>
      </c>
      <c r="S26">
        <v>5.59</v>
      </c>
      <c r="T26" s="16">
        <v>11</v>
      </c>
      <c r="U26" s="23">
        <f t="shared" si="0"/>
        <v>3940</v>
      </c>
      <c r="V26" s="16"/>
    </row>
    <row r="27" spans="1:22">
      <c r="A27" s="16">
        <v>11</v>
      </c>
      <c r="B27" t="s">
        <v>154</v>
      </c>
      <c r="C27" t="s">
        <v>13</v>
      </c>
      <c r="D27">
        <v>10103057</v>
      </c>
      <c r="E27">
        <v>5099647</v>
      </c>
      <c r="F27">
        <v>7.1747160000000001</v>
      </c>
      <c r="G27">
        <v>0</v>
      </c>
      <c r="H27">
        <v>89.793000000000006</v>
      </c>
      <c r="I27">
        <v>22.8</v>
      </c>
      <c r="J27">
        <v>448.7</v>
      </c>
      <c r="K27">
        <v>1251.9000000000001</v>
      </c>
      <c r="L27">
        <v>1.0127999999999999</v>
      </c>
      <c r="M27">
        <v>85.311000000000007</v>
      </c>
      <c r="N27">
        <v>92.567999999999998</v>
      </c>
      <c r="O27">
        <v>89.724999999999994</v>
      </c>
      <c r="P27">
        <v>16.100000000000001</v>
      </c>
      <c r="Q27">
        <v>26.4</v>
      </c>
      <c r="R27">
        <v>22.4</v>
      </c>
      <c r="S27">
        <v>5.59</v>
      </c>
      <c r="T27" s="16">
        <v>10</v>
      </c>
      <c r="U27" s="23">
        <f t="shared" si="0"/>
        <v>10754</v>
      </c>
      <c r="V27" s="16"/>
    </row>
    <row r="28" spans="1:22">
      <c r="A28" s="16">
        <v>10</v>
      </c>
      <c r="B28" t="s">
        <v>155</v>
      </c>
      <c r="C28" t="s">
        <v>13</v>
      </c>
      <c r="D28">
        <v>10092303</v>
      </c>
      <c r="E28">
        <v>5098128</v>
      </c>
      <c r="F28">
        <v>7.2692480000000002</v>
      </c>
      <c r="G28">
        <v>0</v>
      </c>
      <c r="H28">
        <v>88.983000000000004</v>
      </c>
      <c r="I28">
        <v>21.4</v>
      </c>
      <c r="J28">
        <v>472.7</v>
      </c>
      <c r="K28">
        <v>1113.5</v>
      </c>
      <c r="L28">
        <v>1.0139</v>
      </c>
      <c r="M28">
        <v>82.441999999999993</v>
      </c>
      <c r="N28">
        <v>93.32</v>
      </c>
      <c r="O28">
        <v>88.762</v>
      </c>
      <c r="P28">
        <v>15.5</v>
      </c>
      <c r="Q28">
        <v>24.9</v>
      </c>
      <c r="R28">
        <v>16.100000000000001</v>
      </c>
      <c r="S28">
        <v>5.59</v>
      </c>
      <c r="T28" s="16">
        <v>9</v>
      </c>
      <c r="U28" s="23">
        <f t="shared" si="0"/>
        <v>11299</v>
      </c>
      <c r="V28" s="16"/>
    </row>
    <row r="29" spans="1:22">
      <c r="A29" s="16">
        <v>9</v>
      </c>
      <c r="B29" t="s">
        <v>156</v>
      </c>
      <c r="C29" t="s">
        <v>13</v>
      </c>
      <c r="D29">
        <v>10081004</v>
      </c>
      <c r="E29">
        <v>5096488</v>
      </c>
      <c r="F29">
        <v>6.944458</v>
      </c>
      <c r="G29">
        <v>0</v>
      </c>
      <c r="H29">
        <v>87.852000000000004</v>
      </c>
      <c r="I29">
        <v>23.7</v>
      </c>
      <c r="J29">
        <v>784.8</v>
      </c>
      <c r="K29">
        <v>1363.8</v>
      </c>
      <c r="L29">
        <v>1.0122</v>
      </c>
      <c r="M29">
        <v>82.778999999999996</v>
      </c>
      <c r="N29">
        <v>91.840999999999994</v>
      </c>
      <c r="O29">
        <v>86.847999999999999</v>
      </c>
      <c r="P29">
        <v>21.7</v>
      </c>
      <c r="Q29">
        <v>25.1</v>
      </c>
      <c r="R29">
        <v>23.4</v>
      </c>
      <c r="S29">
        <v>5.6</v>
      </c>
      <c r="T29" s="16">
        <v>8</v>
      </c>
      <c r="U29" s="23">
        <f t="shared" si="0"/>
        <v>18866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10062138</v>
      </c>
      <c r="E30">
        <v>5093779</v>
      </c>
      <c r="F30">
        <v>6.8489810000000002</v>
      </c>
      <c r="G30">
        <v>0</v>
      </c>
      <c r="H30">
        <v>89.591999999999999</v>
      </c>
      <c r="I30">
        <v>25</v>
      </c>
      <c r="J30">
        <v>383.1</v>
      </c>
      <c r="K30">
        <v>1212.9000000000001</v>
      </c>
      <c r="L30">
        <v>1.012</v>
      </c>
      <c r="M30">
        <v>85.182000000000002</v>
      </c>
      <c r="N30">
        <v>92.789000000000001</v>
      </c>
      <c r="O30">
        <v>85.590999999999994</v>
      </c>
      <c r="P30">
        <v>20.5</v>
      </c>
      <c r="Q30">
        <v>34.1</v>
      </c>
      <c r="R30">
        <v>23.7</v>
      </c>
      <c r="S30">
        <v>5.68</v>
      </c>
      <c r="T30" s="22">
        <v>7</v>
      </c>
      <c r="U30" s="23">
        <f t="shared" si="0"/>
        <v>9171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10052967</v>
      </c>
      <c r="E31">
        <v>5092475</v>
      </c>
      <c r="F31">
        <v>6.9573349999999996</v>
      </c>
      <c r="G31">
        <v>0</v>
      </c>
      <c r="H31">
        <v>89.894999999999996</v>
      </c>
      <c r="I31">
        <v>23.8</v>
      </c>
      <c r="J31">
        <v>975.7</v>
      </c>
      <c r="K31">
        <v>1191.2</v>
      </c>
      <c r="L31">
        <v>1.0122</v>
      </c>
      <c r="M31">
        <v>86.638999999999996</v>
      </c>
      <c r="N31">
        <v>94.695999999999998</v>
      </c>
      <c r="O31">
        <v>87.239000000000004</v>
      </c>
      <c r="P31">
        <v>21.7</v>
      </c>
      <c r="Q31">
        <v>24.8</v>
      </c>
      <c r="R31">
        <v>24</v>
      </c>
      <c r="S31">
        <v>5.68</v>
      </c>
      <c r="T31" s="16">
        <v>6</v>
      </c>
      <c r="U31" s="23">
        <f t="shared" si="0"/>
        <v>23403</v>
      </c>
      <c r="V31" s="5"/>
    </row>
    <row r="32" spans="1:22">
      <c r="A32" s="16">
        <v>6</v>
      </c>
      <c r="B32" t="s">
        <v>159</v>
      </c>
      <c r="C32" t="s">
        <v>13</v>
      </c>
      <c r="D32">
        <v>10029564</v>
      </c>
      <c r="E32">
        <v>5089192</v>
      </c>
      <c r="F32">
        <v>7.1426160000000003</v>
      </c>
      <c r="G32">
        <v>0</v>
      </c>
      <c r="H32">
        <v>90.137</v>
      </c>
      <c r="I32">
        <v>24</v>
      </c>
      <c r="J32">
        <v>987.3</v>
      </c>
      <c r="K32">
        <v>1190.3</v>
      </c>
      <c r="L32">
        <v>1.0125999999999999</v>
      </c>
      <c r="M32">
        <v>87.382000000000005</v>
      </c>
      <c r="N32">
        <v>92.861000000000004</v>
      </c>
      <c r="O32">
        <v>89.771000000000001</v>
      </c>
      <c r="P32">
        <v>23.4</v>
      </c>
      <c r="Q32">
        <v>24.8</v>
      </c>
      <c r="R32">
        <v>23.8</v>
      </c>
      <c r="S32">
        <v>5.69</v>
      </c>
      <c r="T32" s="16">
        <v>5</v>
      </c>
      <c r="U32" s="23">
        <f t="shared" si="0"/>
        <v>23703</v>
      </c>
      <c r="V32" s="5"/>
    </row>
    <row r="33" spans="1:22">
      <c r="A33" s="16">
        <v>5</v>
      </c>
      <c r="B33" t="s">
        <v>160</v>
      </c>
      <c r="C33" t="s">
        <v>13</v>
      </c>
      <c r="D33">
        <v>10005861</v>
      </c>
      <c r="E33">
        <v>5085876</v>
      </c>
      <c r="F33">
        <v>7.2778369999999999</v>
      </c>
      <c r="G33">
        <v>0</v>
      </c>
      <c r="H33">
        <v>88.703000000000003</v>
      </c>
      <c r="I33">
        <v>23.9</v>
      </c>
      <c r="J33">
        <v>884</v>
      </c>
      <c r="K33">
        <v>1228.4000000000001</v>
      </c>
      <c r="L33">
        <v>1.0128999999999999</v>
      </c>
      <c r="M33">
        <v>84.861999999999995</v>
      </c>
      <c r="N33">
        <v>92.703000000000003</v>
      </c>
      <c r="O33">
        <v>91.58</v>
      </c>
      <c r="P33">
        <v>23.2</v>
      </c>
      <c r="Q33">
        <v>24.9</v>
      </c>
      <c r="R33">
        <v>23.6</v>
      </c>
      <c r="S33">
        <v>5.69</v>
      </c>
      <c r="T33" s="16">
        <v>4</v>
      </c>
      <c r="U33" s="23">
        <f t="shared" si="0"/>
        <v>21213</v>
      </c>
      <c r="V33" s="5"/>
    </row>
    <row r="34" spans="1:22">
      <c r="A34" s="16">
        <v>4</v>
      </c>
      <c r="B34" t="s">
        <v>161</v>
      </c>
      <c r="C34" t="s">
        <v>13</v>
      </c>
      <c r="D34">
        <v>9984648</v>
      </c>
      <c r="E34">
        <v>5082860</v>
      </c>
      <c r="F34">
        <v>7.136971</v>
      </c>
      <c r="G34">
        <v>0</v>
      </c>
      <c r="H34">
        <v>89.646000000000001</v>
      </c>
      <c r="I34">
        <v>23.7</v>
      </c>
      <c r="J34">
        <v>426.6</v>
      </c>
      <c r="K34">
        <v>1163.7</v>
      </c>
      <c r="L34">
        <v>1.0125999999999999</v>
      </c>
      <c r="M34">
        <v>84.179000000000002</v>
      </c>
      <c r="N34">
        <v>92.393000000000001</v>
      </c>
      <c r="O34">
        <v>89.622</v>
      </c>
      <c r="P34">
        <v>21.3</v>
      </c>
      <c r="Q34">
        <v>26.1</v>
      </c>
      <c r="R34">
        <v>23.6</v>
      </c>
      <c r="S34">
        <v>5.7</v>
      </c>
      <c r="T34" s="16">
        <v>3</v>
      </c>
      <c r="U34" s="23">
        <f t="shared" si="0"/>
        <v>10210</v>
      </c>
      <c r="V34" s="5"/>
    </row>
    <row r="35" spans="1:22">
      <c r="A35" s="16">
        <v>3</v>
      </c>
      <c r="B35" t="s">
        <v>162</v>
      </c>
      <c r="C35" t="s">
        <v>13</v>
      </c>
      <c r="D35">
        <v>9974438</v>
      </c>
      <c r="E35">
        <v>5081415</v>
      </c>
      <c r="F35">
        <v>6.942558</v>
      </c>
      <c r="G35">
        <v>0</v>
      </c>
      <c r="H35">
        <v>87.179000000000002</v>
      </c>
      <c r="I35">
        <v>24</v>
      </c>
      <c r="J35">
        <v>931.1</v>
      </c>
      <c r="K35">
        <v>1218.4000000000001</v>
      </c>
      <c r="L35">
        <v>1.0122</v>
      </c>
      <c r="M35">
        <v>83.28</v>
      </c>
      <c r="N35">
        <v>91.113</v>
      </c>
      <c r="O35">
        <v>86.956000000000003</v>
      </c>
      <c r="P35">
        <v>23</v>
      </c>
      <c r="Q35">
        <v>25.1</v>
      </c>
      <c r="R35">
        <v>23.8</v>
      </c>
      <c r="S35">
        <v>5.71</v>
      </c>
      <c r="T35" s="16">
        <v>2</v>
      </c>
      <c r="U35" s="23">
        <f t="shared" si="0"/>
        <v>22337</v>
      </c>
      <c r="V35" s="5"/>
    </row>
    <row r="36" spans="1:22">
      <c r="A36" s="16">
        <v>2</v>
      </c>
      <c r="B36" t="s">
        <v>163</v>
      </c>
      <c r="C36" t="s">
        <v>13</v>
      </c>
      <c r="D36">
        <v>9952101</v>
      </c>
      <c r="E36">
        <v>5078190</v>
      </c>
      <c r="F36">
        <v>6.7777500000000002</v>
      </c>
      <c r="G36">
        <v>0</v>
      </c>
      <c r="H36">
        <v>88.927999999999997</v>
      </c>
      <c r="I36">
        <v>24.1</v>
      </c>
      <c r="J36">
        <v>749.9</v>
      </c>
      <c r="K36">
        <v>1218.3</v>
      </c>
      <c r="L36">
        <v>1.0118</v>
      </c>
      <c r="M36">
        <v>84.191000000000003</v>
      </c>
      <c r="N36">
        <v>92.513999999999996</v>
      </c>
      <c r="O36">
        <v>84.789000000000001</v>
      </c>
      <c r="P36">
        <v>23.1</v>
      </c>
      <c r="Q36">
        <v>25.6</v>
      </c>
      <c r="R36">
        <v>24.2</v>
      </c>
      <c r="S36">
        <v>5.68</v>
      </c>
      <c r="T36" s="16">
        <v>1</v>
      </c>
      <c r="U36" s="23">
        <f t="shared" si="0"/>
        <v>17991</v>
      </c>
      <c r="V36" s="5"/>
    </row>
    <row r="37" spans="1:22">
      <c r="A37" s="16">
        <v>1</v>
      </c>
      <c r="B37" t="s">
        <v>134</v>
      </c>
      <c r="C37" t="s">
        <v>13</v>
      </c>
      <c r="D37">
        <v>9934110</v>
      </c>
      <c r="E37">
        <v>5075629</v>
      </c>
      <c r="F37">
        <v>6.8602800000000004</v>
      </c>
      <c r="G37">
        <v>0</v>
      </c>
      <c r="H37">
        <v>88.134</v>
      </c>
      <c r="I37">
        <v>23.5</v>
      </c>
      <c r="J37">
        <v>754.8</v>
      </c>
      <c r="K37">
        <v>1301</v>
      </c>
      <c r="L37">
        <v>1.012</v>
      </c>
      <c r="M37">
        <v>80.897000000000006</v>
      </c>
      <c r="N37">
        <v>93.278999999999996</v>
      </c>
      <c r="O37">
        <v>85.838999999999999</v>
      </c>
      <c r="P37">
        <v>19.399999999999999</v>
      </c>
      <c r="Q37">
        <v>25</v>
      </c>
      <c r="R37">
        <v>23.9</v>
      </c>
      <c r="S37">
        <v>5.69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2551</v>
      </c>
      <c r="T6" s="22">
        <v>31</v>
      </c>
      <c r="U6" s="23">
        <f>D6-D7</f>
        <v>62</v>
      </c>
      <c r="V6" s="24">
        <v>1</v>
      </c>
    </row>
    <row r="7" spans="1:22">
      <c r="A7" s="16">
        <v>31</v>
      </c>
      <c r="D7">
        <v>2489</v>
      </c>
      <c r="T7" s="16">
        <v>30</v>
      </c>
      <c r="U7" s="23">
        <f>D7-D8</f>
        <v>60</v>
      </c>
      <c r="V7" s="4"/>
    </row>
    <row r="8" spans="1:22">
      <c r="A8" s="16">
        <v>30</v>
      </c>
      <c r="B8" t="s">
        <v>177</v>
      </c>
      <c r="C8" t="s">
        <v>13</v>
      </c>
      <c r="D8">
        <v>2429</v>
      </c>
      <c r="E8">
        <v>76034</v>
      </c>
      <c r="F8">
        <v>7.1026300000000004</v>
      </c>
      <c r="G8">
        <v>0</v>
      </c>
      <c r="H8">
        <v>88.727000000000004</v>
      </c>
      <c r="I8">
        <v>23.1</v>
      </c>
      <c r="J8">
        <v>3.5</v>
      </c>
      <c r="K8">
        <v>12.1</v>
      </c>
      <c r="L8">
        <v>1.0133000000000001</v>
      </c>
      <c r="M8">
        <v>84.817999999999998</v>
      </c>
      <c r="N8">
        <v>91.3</v>
      </c>
      <c r="O8">
        <v>87.123999999999995</v>
      </c>
      <c r="P8">
        <v>15.6</v>
      </c>
      <c r="Q8">
        <v>36</v>
      </c>
      <c r="R8">
        <v>17.899999999999999</v>
      </c>
      <c r="S8">
        <v>5.0999999999999996</v>
      </c>
      <c r="T8" s="16">
        <v>29</v>
      </c>
      <c r="U8" s="23">
        <f>D8-D9</f>
        <v>82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2347</v>
      </c>
      <c r="E9">
        <v>76023</v>
      </c>
      <c r="F9">
        <v>7.1086749999999999</v>
      </c>
      <c r="G9">
        <v>0</v>
      </c>
      <c r="H9">
        <v>88.799000000000007</v>
      </c>
      <c r="I9">
        <v>20.6</v>
      </c>
      <c r="J9">
        <v>3.4</v>
      </c>
      <c r="K9">
        <v>16</v>
      </c>
      <c r="L9">
        <v>1.0135000000000001</v>
      </c>
      <c r="M9">
        <v>84.641999999999996</v>
      </c>
      <c r="N9">
        <v>91.685000000000002</v>
      </c>
      <c r="O9">
        <v>86.546000000000006</v>
      </c>
      <c r="P9">
        <v>13.7</v>
      </c>
      <c r="Q9">
        <v>33.200000000000003</v>
      </c>
      <c r="R9">
        <v>16.100000000000001</v>
      </c>
      <c r="S9">
        <v>5.0999999999999996</v>
      </c>
      <c r="T9" s="22">
        <v>28</v>
      </c>
      <c r="U9" s="23">
        <f t="shared" ref="U9:U36" si="0">D9-D10</f>
        <v>81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2266</v>
      </c>
      <c r="E10">
        <v>76011</v>
      </c>
      <c r="F10">
        <v>7.0894190000000004</v>
      </c>
      <c r="G10">
        <v>0</v>
      </c>
      <c r="H10">
        <v>91.680999999999997</v>
      </c>
      <c r="I10">
        <v>24</v>
      </c>
      <c r="J10">
        <v>0.8</v>
      </c>
      <c r="K10">
        <v>13.8</v>
      </c>
      <c r="L10">
        <v>1.0132000000000001</v>
      </c>
      <c r="M10">
        <v>86.569000000000003</v>
      </c>
      <c r="N10">
        <v>93.656000000000006</v>
      </c>
      <c r="O10">
        <v>86.912000000000006</v>
      </c>
      <c r="P10">
        <v>15.1</v>
      </c>
      <c r="Q10">
        <v>38.9</v>
      </c>
      <c r="R10">
        <v>17.8</v>
      </c>
      <c r="S10">
        <v>5.0999999999999996</v>
      </c>
      <c r="T10" s="16">
        <v>27</v>
      </c>
      <c r="U10" s="23">
        <f t="shared" si="0"/>
        <v>21</v>
      </c>
      <c r="V10" s="16"/>
    </row>
    <row r="11" spans="1:22">
      <c r="A11" s="16">
        <v>27</v>
      </c>
      <c r="B11" t="s">
        <v>174</v>
      </c>
      <c r="C11" t="s">
        <v>13</v>
      </c>
      <c r="D11">
        <v>2245</v>
      </c>
      <c r="E11">
        <v>76008</v>
      </c>
      <c r="F11">
        <v>7.5115379999999998</v>
      </c>
      <c r="G11">
        <v>0</v>
      </c>
      <c r="H11">
        <v>91.887</v>
      </c>
      <c r="I11">
        <v>24.3</v>
      </c>
      <c r="J11">
        <v>0.1</v>
      </c>
      <c r="K11">
        <v>1.4</v>
      </c>
      <c r="L11">
        <v>1.0144</v>
      </c>
      <c r="M11">
        <v>88.787000000000006</v>
      </c>
      <c r="N11">
        <v>93.963999999999999</v>
      </c>
      <c r="O11">
        <v>92.064999999999998</v>
      </c>
      <c r="P11">
        <v>15.3</v>
      </c>
      <c r="Q11">
        <v>41.5</v>
      </c>
      <c r="R11">
        <v>16.100000000000001</v>
      </c>
      <c r="S11">
        <v>5.1100000000000003</v>
      </c>
      <c r="T11" s="16">
        <v>26</v>
      </c>
      <c r="U11" s="23">
        <f t="shared" si="0"/>
        <v>2</v>
      </c>
      <c r="V11" s="16"/>
    </row>
    <row r="12" spans="1:22">
      <c r="A12" s="16">
        <v>26</v>
      </c>
      <c r="B12" t="s">
        <v>173</v>
      </c>
      <c r="C12" t="s">
        <v>13</v>
      </c>
      <c r="D12">
        <v>2243</v>
      </c>
      <c r="E12">
        <v>76008</v>
      </c>
      <c r="F12">
        <v>7.3993479999999998</v>
      </c>
      <c r="G12">
        <v>0</v>
      </c>
      <c r="H12">
        <v>89.789000000000001</v>
      </c>
      <c r="I12">
        <v>22.5</v>
      </c>
      <c r="J12">
        <v>2.2999999999999998</v>
      </c>
      <c r="K12">
        <v>17.8</v>
      </c>
      <c r="L12">
        <v>1.0142</v>
      </c>
      <c r="M12">
        <v>85.933999999999997</v>
      </c>
      <c r="N12">
        <v>92.966999999999999</v>
      </c>
      <c r="O12">
        <v>90.418000000000006</v>
      </c>
      <c r="P12">
        <v>15.1</v>
      </c>
      <c r="Q12">
        <v>37.9</v>
      </c>
      <c r="R12">
        <v>15.8</v>
      </c>
      <c r="S12">
        <v>5.1100000000000003</v>
      </c>
      <c r="T12" s="16">
        <v>25</v>
      </c>
      <c r="U12" s="23">
        <f t="shared" si="0"/>
        <v>52</v>
      </c>
      <c r="V12" s="16"/>
    </row>
    <row r="13" spans="1:22">
      <c r="A13" s="16">
        <v>25</v>
      </c>
      <c r="B13" t="s">
        <v>172</v>
      </c>
      <c r="C13" t="s">
        <v>13</v>
      </c>
      <c r="D13">
        <v>2191</v>
      </c>
      <c r="E13">
        <v>76000</v>
      </c>
      <c r="F13">
        <v>7.358689</v>
      </c>
      <c r="G13">
        <v>0</v>
      </c>
      <c r="H13">
        <v>89.879000000000005</v>
      </c>
      <c r="I13">
        <v>20.5</v>
      </c>
      <c r="J13">
        <v>3.2</v>
      </c>
      <c r="K13">
        <v>18.600000000000001</v>
      </c>
      <c r="L13">
        <v>1.0139</v>
      </c>
      <c r="M13">
        <v>85.873000000000005</v>
      </c>
      <c r="N13">
        <v>93.394000000000005</v>
      </c>
      <c r="O13">
        <v>90.373999999999995</v>
      </c>
      <c r="P13">
        <v>13.9</v>
      </c>
      <c r="Q13">
        <v>33.9</v>
      </c>
      <c r="R13">
        <v>17.2</v>
      </c>
      <c r="S13">
        <v>5.0999999999999996</v>
      </c>
      <c r="T13" s="16">
        <v>24</v>
      </c>
      <c r="U13" s="23">
        <f t="shared" si="0"/>
        <v>77</v>
      </c>
      <c r="V13" s="16"/>
    </row>
    <row r="14" spans="1:22">
      <c r="A14" s="16">
        <v>24</v>
      </c>
      <c r="B14" t="s">
        <v>171</v>
      </c>
      <c r="C14" t="s">
        <v>13</v>
      </c>
      <c r="D14">
        <v>2114</v>
      </c>
      <c r="E14">
        <v>75990</v>
      </c>
      <c r="F14">
        <v>7.0436529999999999</v>
      </c>
      <c r="G14">
        <v>0</v>
      </c>
      <c r="H14">
        <v>89.167000000000002</v>
      </c>
      <c r="I14">
        <v>22.8</v>
      </c>
      <c r="J14">
        <v>4.0999999999999996</v>
      </c>
      <c r="K14">
        <v>14.5</v>
      </c>
      <c r="L14">
        <v>1.0132000000000001</v>
      </c>
      <c r="M14">
        <v>86.162000000000006</v>
      </c>
      <c r="N14">
        <v>91.738</v>
      </c>
      <c r="O14">
        <v>86.162000000000006</v>
      </c>
      <c r="P14">
        <v>16.100000000000001</v>
      </c>
      <c r="Q14">
        <v>33.799999999999997</v>
      </c>
      <c r="R14">
        <v>17.5</v>
      </c>
      <c r="S14">
        <v>5.1100000000000003</v>
      </c>
      <c r="T14" s="16">
        <v>23</v>
      </c>
      <c r="U14" s="23">
        <f t="shared" si="0"/>
        <v>97</v>
      </c>
      <c r="V14" s="16"/>
    </row>
    <row r="15" spans="1:22">
      <c r="A15" s="16">
        <v>23</v>
      </c>
      <c r="B15" t="s">
        <v>170</v>
      </c>
      <c r="C15" t="s">
        <v>13</v>
      </c>
      <c r="D15">
        <v>2017</v>
      </c>
      <c r="E15">
        <v>75976</v>
      </c>
      <c r="F15">
        <v>7.0901230000000002</v>
      </c>
      <c r="G15">
        <v>0</v>
      </c>
      <c r="H15">
        <v>89.471000000000004</v>
      </c>
      <c r="I15">
        <v>23.4</v>
      </c>
      <c r="J15">
        <v>3.2</v>
      </c>
      <c r="K15">
        <v>17.399999999999999</v>
      </c>
      <c r="L15">
        <v>1.0133000000000001</v>
      </c>
      <c r="M15">
        <v>86.507000000000005</v>
      </c>
      <c r="N15">
        <v>91.974000000000004</v>
      </c>
      <c r="O15">
        <v>86.753</v>
      </c>
      <c r="P15">
        <v>14.7</v>
      </c>
      <c r="Q15">
        <v>36.299999999999997</v>
      </c>
      <c r="R15">
        <v>17.399999999999999</v>
      </c>
      <c r="S15">
        <v>5.0999999999999996</v>
      </c>
      <c r="T15" s="16">
        <v>22</v>
      </c>
      <c r="U15" s="23">
        <f t="shared" si="0"/>
        <v>75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1942</v>
      </c>
      <c r="E16">
        <v>75965</v>
      </c>
      <c r="F16">
        <v>7.1548429999999996</v>
      </c>
      <c r="G16">
        <v>0</v>
      </c>
      <c r="H16">
        <v>90.278999999999996</v>
      </c>
      <c r="I16">
        <v>24.7</v>
      </c>
      <c r="J16">
        <v>2.8</v>
      </c>
      <c r="K16">
        <v>18.5</v>
      </c>
      <c r="L16">
        <v>1.0134000000000001</v>
      </c>
      <c r="M16">
        <v>86.8</v>
      </c>
      <c r="N16">
        <v>94.992000000000004</v>
      </c>
      <c r="O16">
        <v>87.716999999999999</v>
      </c>
      <c r="P16">
        <v>14.7</v>
      </c>
      <c r="Q16">
        <v>38.299999999999997</v>
      </c>
      <c r="R16">
        <v>17.600000000000001</v>
      </c>
      <c r="S16">
        <v>5.0999999999999996</v>
      </c>
      <c r="T16" s="22">
        <v>21</v>
      </c>
      <c r="U16" s="23">
        <f t="shared" si="0"/>
        <v>66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1876</v>
      </c>
      <c r="E17">
        <v>75956</v>
      </c>
      <c r="F17">
        <v>7.3198169999999996</v>
      </c>
      <c r="G17">
        <v>0</v>
      </c>
      <c r="H17">
        <v>91.762</v>
      </c>
      <c r="I17">
        <v>25.2</v>
      </c>
      <c r="J17">
        <v>0.8</v>
      </c>
      <c r="K17">
        <v>12</v>
      </c>
      <c r="L17">
        <v>1.0138</v>
      </c>
      <c r="M17">
        <v>87.733000000000004</v>
      </c>
      <c r="N17">
        <v>93.525000000000006</v>
      </c>
      <c r="O17">
        <v>89.866</v>
      </c>
      <c r="P17">
        <v>14.4</v>
      </c>
      <c r="Q17">
        <v>43.9</v>
      </c>
      <c r="R17">
        <v>17.3</v>
      </c>
      <c r="S17">
        <v>5.0999999999999996</v>
      </c>
      <c r="T17" s="16">
        <v>20</v>
      </c>
      <c r="U17" s="23">
        <f t="shared" si="0"/>
        <v>19</v>
      </c>
      <c r="V17" s="16"/>
    </row>
    <row r="18" spans="1:22">
      <c r="A18" s="16">
        <v>20</v>
      </c>
      <c r="B18" t="s">
        <v>167</v>
      </c>
      <c r="C18" t="s">
        <v>13</v>
      </c>
      <c r="D18">
        <v>1857</v>
      </c>
      <c r="E18">
        <v>75953</v>
      </c>
      <c r="F18">
        <v>7.4855179999999999</v>
      </c>
      <c r="G18">
        <v>0</v>
      </c>
      <c r="H18">
        <v>92.162999999999997</v>
      </c>
      <c r="I18">
        <v>22.9</v>
      </c>
      <c r="J18">
        <v>1.3</v>
      </c>
      <c r="K18">
        <v>10.4</v>
      </c>
      <c r="L18">
        <v>1.0142</v>
      </c>
      <c r="M18">
        <v>89.712999999999994</v>
      </c>
      <c r="N18">
        <v>94.551000000000002</v>
      </c>
      <c r="O18">
        <v>92.058999999999997</v>
      </c>
      <c r="P18">
        <v>15.1</v>
      </c>
      <c r="Q18">
        <v>38.799999999999997</v>
      </c>
      <c r="R18">
        <v>17.100000000000001</v>
      </c>
      <c r="S18">
        <v>5.0999999999999996</v>
      </c>
      <c r="T18" s="16">
        <v>19</v>
      </c>
      <c r="U18" s="23">
        <f t="shared" si="0"/>
        <v>28</v>
      </c>
      <c r="V18" s="16"/>
    </row>
    <row r="19" spans="1:22">
      <c r="A19" s="16">
        <v>19</v>
      </c>
      <c r="B19" t="s">
        <v>166</v>
      </c>
      <c r="C19" t="s">
        <v>13</v>
      </c>
      <c r="D19">
        <v>1829</v>
      </c>
      <c r="E19">
        <v>75949</v>
      </c>
      <c r="F19">
        <v>7.4749670000000004</v>
      </c>
      <c r="G19">
        <v>0</v>
      </c>
      <c r="H19">
        <v>91.372</v>
      </c>
      <c r="I19">
        <v>20.2</v>
      </c>
      <c r="J19">
        <v>2.5</v>
      </c>
      <c r="K19">
        <v>17.7</v>
      </c>
      <c r="L19">
        <v>1.0145</v>
      </c>
      <c r="M19">
        <v>88.093000000000004</v>
      </c>
      <c r="N19">
        <v>93.757999999999996</v>
      </c>
      <c r="O19">
        <v>91.147000000000006</v>
      </c>
      <c r="P19">
        <v>14.4</v>
      </c>
      <c r="Q19">
        <v>36.1</v>
      </c>
      <c r="R19">
        <v>15</v>
      </c>
      <c r="S19">
        <v>5.1100000000000003</v>
      </c>
      <c r="T19" s="16">
        <v>18</v>
      </c>
      <c r="U19" s="23">
        <f t="shared" si="0"/>
        <v>60</v>
      </c>
      <c r="V19" s="16"/>
    </row>
    <row r="20" spans="1:22">
      <c r="A20" s="16">
        <v>18</v>
      </c>
      <c r="B20" t="s">
        <v>165</v>
      </c>
      <c r="C20" t="s">
        <v>13</v>
      </c>
      <c r="D20">
        <v>1769</v>
      </c>
      <c r="E20">
        <v>75941</v>
      </c>
      <c r="F20">
        <v>7.2735529999999997</v>
      </c>
      <c r="G20">
        <v>0</v>
      </c>
      <c r="H20">
        <v>89.965000000000003</v>
      </c>
      <c r="I20">
        <v>22.6</v>
      </c>
      <c r="J20">
        <v>3.2</v>
      </c>
      <c r="K20">
        <v>18.2</v>
      </c>
      <c r="L20">
        <v>1.0137</v>
      </c>
      <c r="M20">
        <v>87.384</v>
      </c>
      <c r="N20">
        <v>92.156999999999996</v>
      </c>
      <c r="O20">
        <v>89.272000000000006</v>
      </c>
      <c r="P20">
        <v>15.8</v>
      </c>
      <c r="Q20">
        <v>36.6</v>
      </c>
      <c r="R20">
        <v>17.399999999999999</v>
      </c>
      <c r="S20">
        <v>5.1100000000000003</v>
      </c>
      <c r="T20" s="16">
        <v>17</v>
      </c>
      <c r="U20" s="23">
        <f t="shared" si="0"/>
        <v>75</v>
      </c>
      <c r="V20" s="16"/>
    </row>
    <row r="21" spans="1:22">
      <c r="A21" s="16">
        <v>17</v>
      </c>
      <c r="B21" t="s">
        <v>164</v>
      </c>
      <c r="C21" t="s">
        <v>13</v>
      </c>
      <c r="D21">
        <v>1694</v>
      </c>
      <c r="E21">
        <v>75931</v>
      </c>
      <c r="F21">
        <v>7.1686899999999998</v>
      </c>
      <c r="G21">
        <v>0</v>
      </c>
      <c r="H21">
        <v>90.158000000000001</v>
      </c>
      <c r="I21">
        <v>21.8</v>
      </c>
      <c r="J21">
        <v>2.5</v>
      </c>
      <c r="K21">
        <v>18.899999999999999</v>
      </c>
      <c r="L21">
        <v>1.0134000000000001</v>
      </c>
      <c r="M21">
        <v>86.57</v>
      </c>
      <c r="N21">
        <v>93.551000000000002</v>
      </c>
      <c r="O21">
        <v>87.968000000000004</v>
      </c>
      <c r="P21">
        <v>15.1</v>
      </c>
      <c r="Q21">
        <v>35.200000000000003</v>
      </c>
      <c r="R21">
        <v>17.8</v>
      </c>
      <c r="S21">
        <v>5.1100000000000003</v>
      </c>
      <c r="T21" s="16">
        <v>16</v>
      </c>
      <c r="U21" s="23">
        <f t="shared" si="0"/>
        <v>61</v>
      </c>
      <c r="V21" s="16"/>
    </row>
    <row r="22" spans="1:22">
      <c r="A22" s="16">
        <v>16</v>
      </c>
      <c r="B22" t="s">
        <v>149</v>
      </c>
      <c r="C22" t="s">
        <v>13</v>
      </c>
      <c r="D22">
        <v>1633</v>
      </c>
      <c r="E22">
        <v>75922</v>
      </c>
      <c r="F22">
        <v>7.1883160000000004</v>
      </c>
      <c r="G22">
        <v>0</v>
      </c>
      <c r="H22">
        <v>89.915999999999997</v>
      </c>
      <c r="I22">
        <v>24.1</v>
      </c>
      <c r="J22">
        <v>1.9</v>
      </c>
      <c r="K22">
        <v>17.5</v>
      </c>
      <c r="L22">
        <v>1.0134000000000001</v>
      </c>
      <c r="M22">
        <v>86.876000000000005</v>
      </c>
      <c r="N22">
        <v>94.852999999999994</v>
      </c>
      <c r="O22">
        <v>88.51</v>
      </c>
      <c r="P22">
        <v>16.3</v>
      </c>
      <c r="Q22">
        <v>37.9</v>
      </c>
      <c r="R22">
        <v>18.5</v>
      </c>
      <c r="S22">
        <v>5.1100000000000003</v>
      </c>
      <c r="T22" s="16">
        <v>15</v>
      </c>
      <c r="U22" s="23">
        <f t="shared" si="0"/>
        <v>46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1587</v>
      </c>
      <c r="E23">
        <v>75916</v>
      </c>
      <c r="F23">
        <v>7.2742370000000003</v>
      </c>
      <c r="G23">
        <v>0</v>
      </c>
      <c r="H23">
        <v>90.009</v>
      </c>
      <c r="I23">
        <v>22.1</v>
      </c>
      <c r="J23">
        <v>3.7</v>
      </c>
      <c r="K23">
        <v>14</v>
      </c>
      <c r="L23">
        <v>1.0137</v>
      </c>
      <c r="M23">
        <v>87.653000000000006</v>
      </c>
      <c r="N23">
        <v>91.820999999999998</v>
      </c>
      <c r="O23">
        <v>89.391999999999996</v>
      </c>
      <c r="P23">
        <v>15.2</v>
      </c>
      <c r="Q23">
        <v>33</v>
      </c>
      <c r="R23">
        <v>17.7</v>
      </c>
      <c r="S23">
        <v>5.0599999999999996</v>
      </c>
      <c r="T23" s="22">
        <v>14</v>
      </c>
      <c r="U23" s="23">
        <f t="shared" si="0"/>
        <v>90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1497</v>
      </c>
      <c r="E24">
        <v>75903</v>
      </c>
      <c r="F24">
        <v>7.4241149999999996</v>
      </c>
      <c r="G24">
        <v>0</v>
      </c>
      <c r="H24">
        <v>92.620999999999995</v>
      </c>
      <c r="I24">
        <v>21.6</v>
      </c>
      <c r="J24">
        <v>0.3</v>
      </c>
      <c r="K24">
        <v>6.6</v>
      </c>
      <c r="L24">
        <v>1.0144</v>
      </c>
      <c r="M24">
        <v>89.085999999999999</v>
      </c>
      <c r="N24">
        <v>94.858000000000004</v>
      </c>
      <c r="O24">
        <v>90.53</v>
      </c>
      <c r="P24">
        <v>13.6</v>
      </c>
      <c r="Q24">
        <v>34.4</v>
      </c>
      <c r="R24">
        <v>15.2</v>
      </c>
      <c r="S24">
        <v>5.0599999999999996</v>
      </c>
      <c r="T24" s="16">
        <v>13</v>
      </c>
      <c r="U24" s="23">
        <f>D24-D25</f>
        <v>8</v>
      </c>
      <c r="V24" s="16"/>
    </row>
    <row r="25" spans="1:22">
      <c r="A25" s="16">
        <v>13</v>
      </c>
      <c r="B25" t="s">
        <v>152</v>
      </c>
      <c r="C25" t="s">
        <v>13</v>
      </c>
      <c r="D25">
        <v>1489</v>
      </c>
      <c r="E25">
        <v>75902</v>
      </c>
      <c r="F25">
        <v>7.547879</v>
      </c>
      <c r="G25">
        <v>0</v>
      </c>
      <c r="H25">
        <v>93.212999999999994</v>
      </c>
      <c r="I25">
        <v>22.3</v>
      </c>
      <c r="J25">
        <v>1.1000000000000001</v>
      </c>
      <c r="K25">
        <v>9.8000000000000007</v>
      </c>
      <c r="L25">
        <v>1.0145999999999999</v>
      </c>
      <c r="M25">
        <v>91.614000000000004</v>
      </c>
      <c r="N25">
        <v>94.870999999999995</v>
      </c>
      <c r="O25">
        <v>92.314999999999998</v>
      </c>
      <c r="P25">
        <v>14.7</v>
      </c>
      <c r="Q25">
        <v>36.5</v>
      </c>
      <c r="R25">
        <v>15.5</v>
      </c>
      <c r="S25">
        <v>5.0599999999999996</v>
      </c>
      <c r="T25" s="16">
        <v>12</v>
      </c>
      <c r="U25" s="23">
        <f>D25-D26</f>
        <v>24</v>
      </c>
      <c r="V25" s="16"/>
    </row>
    <row r="26" spans="1:22">
      <c r="A26" s="16">
        <v>12</v>
      </c>
      <c r="B26" t="s">
        <v>153</v>
      </c>
      <c r="C26" t="s">
        <v>13</v>
      </c>
      <c r="D26">
        <v>1465</v>
      </c>
      <c r="E26">
        <v>75899</v>
      </c>
      <c r="F26">
        <v>7.6248490000000002</v>
      </c>
      <c r="G26">
        <v>0</v>
      </c>
      <c r="H26">
        <v>92.605000000000004</v>
      </c>
      <c r="I26">
        <v>17.5</v>
      </c>
      <c r="J26">
        <v>1.7</v>
      </c>
      <c r="K26">
        <v>19.399999999999999</v>
      </c>
      <c r="L26">
        <v>1.0148999999999999</v>
      </c>
      <c r="M26">
        <v>89.018000000000001</v>
      </c>
      <c r="N26">
        <v>94.349000000000004</v>
      </c>
      <c r="O26">
        <v>93.087000000000003</v>
      </c>
      <c r="P26">
        <v>13.2</v>
      </c>
      <c r="Q26">
        <v>21.8</v>
      </c>
      <c r="R26">
        <v>14.8</v>
      </c>
      <c r="S26">
        <v>5.04</v>
      </c>
      <c r="T26" s="16">
        <v>11</v>
      </c>
      <c r="U26" s="23">
        <f>D26-D27</f>
        <v>41</v>
      </c>
      <c r="V26" s="16"/>
    </row>
    <row r="27" spans="1:22">
      <c r="A27" s="16">
        <v>11</v>
      </c>
      <c r="B27" t="s">
        <v>154</v>
      </c>
      <c r="C27" t="s">
        <v>13</v>
      </c>
      <c r="D27">
        <v>1424</v>
      </c>
      <c r="E27">
        <v>75893</v>
      </c>
      <c r="F27">
        <v>7.4659380000000004</v>
      </c>
      <c r="G27">
        <v>0</v>
      </c>
      <c r="H27">
        <v>90.846999999999994</v>
      </c>
      <c r="I27">
        <v>18.8</v>
      </c>
      <c r="J27">
        <v>4.3</v>
      </c>
      <c r="K27">
        <v>19</v>
      </c>
      <c r="L27">
        <v>1.0144</v>
      </c>
      <c r="M27">
        <v>88.841999999999999</v>
      </c>
      <c r="N27">
        <v>92.864999999999995</v>
      </c>
      <c r="O27">
        <v>91.153999999999996</v>
      </c>
      <c r="P27">
        <v>14.7</v>
      </c>
      <c r="Q27">
        <v>28.3</v>
      </c>
      <c r="R27">
        <v>15.4</v>
      </c>
      <c r="S27">
        <v>5.0599999999999996</v>
      </c>
      <c r="T27" s="16">
        <v>10</v>
      </c>
      <c r="U27" s="23">
        <f>D27-D28</f>
        <v>102</v>
      </c>
      <c r="V27" s="16"/>
    </row>
    <row r="28" spans="1:22">
      <c r="A28" s="16">
        <v>10</v>
      </c>
      <c r="B28" t="s">
        <v>155</v>
      </c>
      <c r="C28" t="s">
        <v>13</v>
      </c>
      <c r="D28">
        <v>1322</v>
      </c>
      <c r="E28">
        <v>75879</v>
      </c>
      <c r="F28">
        <v>7.2778049999999999</v>
      </c>
      <c r="G28">
        <v>0</v>
      </c>
      <c r="H28">
        <v>90.117000000000004</v>
      </c>
      <c r="I28">
        <v>20.100000000000001</v>
      </c>
      <c r="J28">
        <v>1.9</v>
      </c>
      <c r="K28">
        <v>13</v>
      </c>
      <c r="L28">
        <v>1.0137</v>
      </c>
      <c r="M28">
        <v>85.832999999999998</v>
      </c>
      <c r="N28">
        <v>93.278999999999996</v>
      </c>
      <c r="O28">
        <v>89.268000000000001</v>
      </c>
      <c r="P28">
        <v>15.1</v>
      </c>
      <c r="Q28">
        <v>37.1</v>
      </c>
      <c r="R28">
        <v>17.2</v>
      </c>
      <c r="S28">
        <v>5.0599999999999996</v>
      </c>
      <c r="T28" s="16">
        <v>9</v>
      </c>
      <c r="U28" s="23">
        <f t="shared" si="0"/>
        <v>45</v>
      </c>
      <c r="V28" s="16"/>
    </row>
    <row r="29" spans="1:22">
      <c r="A29" s="16">
        <v>9</v>
      </c>
      <c r="B29" t="s">
        <v>156</v>
      </c>
      <c r="C29" t="s">
        <v>13</v>
      </c>
      <c r="D29">
        <v>1277</v>
      </c>
      <c r="E29">
        <v>75873</v>
      </c>
      <c r="F29">
        <v>7.2571680000000001</v>
      </c>
      <c r="G29">
        <v>0</v>
      </c>
      <c r="H29">
        <v>89.638000000000005</v>
      </c>
      <c r="I29">
        <v>18.8</v>
      </c>
      <c r="J29">
        <v>2</v>
      </c>
      <c r="K29">
        <v>18.5</v>
      </c>
      <c r="L29">
        <v>1.0139</v>
      </c>
      <c r="M29">
        <v>86.36</v>
      </c>
      <c r="N29">
        <v>92.352000000000004</v>
      </c>
      <c r="O29">
        <v>88.513999999999996</v>
      </c>
      <c r="P29">
        <v>13.6</v>
      </c>
      <c r="Q29">
        <v>31.6</v>
      </c>
      <c r="R29">
        <v>15.9</v>
      </c>
      <c r="S29">
        <v>5.07</v>
      </c>
      <c r="T29" s="16">
        <v>8</v>
      </c>
      <c r="U29" s="23">
        <f>D29-D30</f>
        <v>47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1230</v>
      </c>
      <c r="E30">
        <v>75866</v>
      </c>
      <c r="F30">
        <v>7.1003879999999997</v>
      </c>
      <c r="G30">
        <v>0</v>
      </c>
      <c r="H30">
        <v>90.370999999999995</v>
      </c>
      <c r="I30">
        <v>22.4</v>
      </c>
      <c r="J30">
        <v>2.4</v>
      </c>
      <c r="K30">
        <v>18.8</v>
      </c>
      <c r="L30">
        <v>1.0133000000000001</v>
      </c>
      <c r="M30">
        <v>86.84</v>
      </c>
      <c r="N30">
        <v>92.73</v>
      </c>
      <c r="O30">
        <v>86.900999999999996</v>
      </c>
      <c r="P30">
        <v>14.6</v>
      </c>
      <c r="Q30">
        <v>40.700000000000003</v>
      </c>
      <c r="R30">
        <v>17.399999999999999</v>
      </c>
      <c r="S30">
        <v>5.0599999999999996</v>
      </c>
      <c r="T30" s="22">
        <v>7</v>
      </c>
      <c r="U30" s="23">
        <f>D30-D31</f>
        <v>57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1173</v>
      </c>
      <c r="E31">
        <v>75858</v>
      </c>
      <c r="F31">
        <v>7.1836229999999999</v>
      </c>
      <c r="G31">
        <v>0</v>
      </c>
      <c r="H31">
        <v>92.319000000000003</v>
      </c>
      <c r="I31">
        <v>19.600000000000001</v>
      </c>
      <c r="J31">
        <v>0.7</v>
      </c>
      <c r="K31">
        <v>15.5</v>
      </c>
      <c r="L31">
        <v>1.0135000000000001</v>
      </c>
      <c r="M31">
        <v>88.180999999999997</v>
      </c>
      <c r="N31">
        <v>94.61</v>
      </c>
      <c r="O31">
        <v>88.180999999999997</v>
      </c>
      <c r="P31">
        <v>15</v>
      </c>
      <c r="Q31">
        <v>34</v>
      </c>
      <c r="R31">
        <v>17.8</v>
      </c>
      <c r="S31">
        <v>5.0599999999999996</v>
      </c>
      <c r="T31" s="16">
        <v>6</v>
      </c>
      <c r="U31" s="23">
        <f t="shared" si="0"/>
        <v>19</v>
      </c>
      <c r="V31" s="5"/>
    </row>
    <row r="32" spans="1:22">
      <c r="A32" s="16">
        <v>6</v>
      </c>
      <c r="B32" t="s">
        <v>159</v>
      </c>
      <c r="C32" t="s">
        <v>13</v>
      </c>
      <c r="D32">
        <v>1154</v>
      </c>
      <c r="E32">
        <v>75856</v>
      </c>
      <c r="F32">
        <v>7.5683759999999998</v>
      </c>
      <c r="G32">
        <v>0</v>
      </c>
      <c r="H32">
        <v>92.570999999999998</v>
      </c>
      <c r="I32">
        <v>21.5</v>
      </c>
      <c r="J32">
        <v>0.2</v>
      </c>
      <c r="K32">
        <v>4.0999999999999996</v>
      </c>
      <c r="L32">
        <v>1.0145</v>
      </c>
      <c r="M32">
        <v>90.79</v>
      </c>
      <c r="N32">
        <v>93.864000000000004</v>
      </c>
      <c r="O32">
        <v>92.953000000000003</v>
      </c>
      <c r="P32">
        <v>15.5</v>
      </c>
      <c r="Q32">
        <v>36.200000000000003</v>
      </c>
      <c r="R32">
        <v>16.5</v>
      </c>
      <c r="S32">
        <v>5.07</v>
      </c>
      <c r="T32" s="16">
        <v>5</v>
      </c>
      <c r="U32" s="23">
        <f t="shared" si="0"/>
        <v>5</v>
      </c>
      <c r="V32" s="5"/>
    </row>
    <row r="33" spans="1:22">
      <c r="A33" s="16">
        <v>5</v>
      </c>
      <c r="B33" t="s">
        <v>160</v>
      </c>
      <c r="C33" t="s">
        <v>13</v>
      </c>
      <c r="D33">
        <v>1149</v>
      </c>
      <c r="E33">
        <v>75855</v>
      </c>
      <c r="F33">
        <v>7.5534400000000002</v>
      </c>
      <c r="G33">
        <v>0</v>
      </c>
      <c r="H33">
        <v>90.831000000000003</v>
      </c>
      <c r="I33">
        <v>20.7</v>
      </c>
      <c r="J33">
        <v>2.7</v>
      </c>
      <c r="K33">
        <v>17</v>
      </c>
      <c r="L33">
        <v>1.0145</v>
      </c>
      <c r="M33">
        <v>87.832999999999998</v>
      </c>
      <c r="N33">
        <v>93.415999999999997</v>
      </c>
      <c r="O33">
        <v>92.683999999999997</v>
      </c>
      <c r="P33">
        <v>15.3</v>
      </c>
      <c r="Q33">
        <v>31.2</v>
      </c>
      <c r="R33">
        <v>16.3</v>
      </c>
      <c r="S33">
        <v>5.0599999999999996</v>
      </c>
      <c r="T33" s="16">
        <v>4</v>
      </c>
      <c r="U33" s="23">
        <f t="shared" si="0"/>
        <v>63</v>
      </c>
      <c r="V33" s="5"/>
    </row>
    <row r="34" spans="1:22">
      <c r="A34" s="16">
        <v>4</v>
      </c>
      <c r="B34" t="s">
        <v>161</v>
      </c>
      <c r="C34" t="s">
        <v>13</v>
      </c>
      <c r="D34">
        <v>1086</v>
      </c>
      <c r="E34">
        <v>75846</v>
      </c>
      <c r="F34">
        <v>7.3548720000000003</v>
      </c>
      <c r="G34">
        <v>0</v>
      </c>
      <c r="H34">
        <v>90.433000000000007</v>
      </c>
      <c r="I34">
        <v>20.7</v>
      </c>
      <c r="J34">
        <v>3</v>
      </c>
      <c r="K34">
        <v>19.100000000000001</v>
      </c>
      <c r="L34">
        <v>1.0139</v>
      </c>
      <c r="M34">
        <v>86.843999999999994</v>
      </c>
      <c r="N34">
        <v>92.331999999999994</v>
      </c>
      <c r="O34">
        <v>90.417000000000002</v>
      </c>
      <c r="P34">
        <v>15.7</v>
      </c>
      <c r="Q34">
        <v>32.4</v>
      </c>
      <c r="R34">
        <v>17.5</v>
      </c>
      <c r="S34">
        <v>5.07</v>
      </c>
      <c r="T34" s="16">
        <v>3</v>
      </c>
      <c r="U34" s="23">
        <f t="shared" si="0"/>
        <v>71</v>
      </c>
      <c r="V34" s="5"/>
    </row>
    <row r="35" spans="1:22">
      <c r="A35" s="16">
        <v>3</v>
      </c>
      <c r="B35" t="s">
        <v>162</v>
      </c>
      <c r="C35" t="s">
        <v>13</v>
      </c>
      <c r="D35">
        <v>1015</v>
      </c>
      <c r="E35">
        <v>75836</v>
      </c>
      <c r="F35">
        <v>7.1420180000000002</v>
      </c>
      <c r="G35">
        <v>0</v>
      </c>
      <c r="H35">
        <v>89.570999999999998</v>
      </c>
      <c r="I35">
        <v>20.9</v>
      </c>
      <c r="J35">
        <v>2.2999999999999998</v>
      </c>
      <c r="K35">
        <v>19.2</v>
      </c>
      <c r="L35">
        <v>1.0133000000000001</v>
      </c>
      <c r="M35">
        <v>86.486999999999995</v>
      </c>
      <c r="N35">
        <v>91.808000000000007</v>
      </c>
      <c r="O35">
        <v>87.671999999999997</v>
      </c>
      <c r="P35">
        <v>15.7</v>
      </c>
      <c r="Q35">
        <v>32.5</v>
      </c>
      <c r="R35">
        <v>17.899999999999999</v>
      </c>
      <c r="S35">
        <v>5.07</v>
      </c>
      <c r="T35" s="16">
        <v>2</v>
      </c>
      <c r="U35" s="23">
        <f t="shared" si="0"/>
        <v>54</v>
      </c>
      <c r="V35" s="5"/>
    </row>
    <row r="36" spans="1:22">
      <c r="A36" s="16">
        <v>2</v>
      </c>
      <c r="B36" t="s">
        <v>163</v>
      </c>
      <c r="C36" t="s">
        <v>13</v>
      </c>
      <c r="D36">
        <v>961</v>
      </c>
      <c r="E36">
        <v>75829</v>
      </c>
      <c r="F36">
        <v>7.096298</v>
      </c>
      <c r="G36">
        <v>0</v>
      </c>
      <c r="H36">
        <v>90.67</v>
      </c>
      <c r="I36">
        <v>22.4</v>
      </c>
      <c r="J36">
        <v>1.7</v>
      </c>
      <c r="K36">
        <v>19.600000000000001</v>
      </c>
      <c r="L36">
        <v>1.0129999999999999</v>
      </c>
      <c r="M36">
        <v>87.382000000000005</v>
      </c>
      <c r="N36">
        <v>93.111999999999995</v>
      </c>
      <c r="O36">
        <v>87.566999999999993</v>
      </c>
      <c r="P36">
        <v>16</v>
      </c>
      <c r="Q36">
        <v>37</v>
      </c>
      <c r="R36">
        <v>19.399999999999999</v>
      </c>
      <c r="S36">
        <v>5.08</v>
      </c>
      <c r="T36" s="16">
        <v>1</v>
      </c>
      <c r="U36" s="23">
        <f t="shared" si="0"/>
        <v>40</v>
      </c>
      <c r="V36" s="5"/>
    </row>
    <row r="37" spans="1:22">
      <c r="A37" s="16">
        <v>1</v>
      </c>
      <c r="B37" t="s">
        <v>134</v>
      </c>
      <c r="C37" t="s">
        <v>13</v>
      </c>
      <c r="D37">
        <v>921</v>
      </c>
      <c r="E37">
        <v>75823</v>
      </c>
      <c r="F37">
        <v>7.2098959999999996</v>
      </c>
      <c r="G37">
        <v>0</v>
      </c>
      <c r="H37">
        <v>89.977000000000004</v>
      </c>
      <c r="I37">
        <v>18.5</v>
      </c>
      <c r="J37">
        <v>2.2999999999999998</v>
      </c>
      <c r="K37">
        <v>16.100000000000001</v>
      </c>
      <c r="L37">
        <v>1.0136000000000001</v>
      </c>
      <c r="M37">
        <v>84.908000000000001</v>
      </c>
      <c r="N37">
        <v>93.197999999999993</v>
      </c>
      <c r="O37">
        <v>88.353999999999999</v>
      </c>
      <c r="P37">
        <v>14.4</v>
      </c>
      <c r="Q37">
        <v>28.3</v>
      </c>
      <c r="R37">
        <v>17.3</v>
      </c>
      <c r="S37">
        <v>5.07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334445</v>
      </c>
      <c r="T6" s="22">
        <v>31</v>
      </c>
      <c r="U6" s="23">
        <f>D6-D7</f>
        <v>1663</v>
      </c>
      <c r="V6" s="24">
        <v>1</v>
      </c>
    </row>
    <row r="7" spans="1:22">
      <c r="A7" s="16">
        <v>31</v>
      </c>
      <c r="D7">
        <v>332782</v>
      </c>
      <c r="T7" s="16">
        <v>30</v>
      </c>
      <c r="U7" s="23">
        <f>D7-D8</f>
        <v>1170</v>
      </c>
      <c r="V7" s="4"/>
    </row>
    <row r="8" spans="1:22">
      <c r="A8" s="16">
        <v>30</v>
      </c>
      <c r="D8">
        <v>331612</v>
      </c>
      <c r="T8" s="16">
        <v>29</v>
      </c>
      <c r="U8" s="23">
        <f>D8-D9</f>
        <v>1098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330514</v>
      </c>
      <c r="E9">
        <v>186661</v>
      </c>
      <c r="F9">
        <v>6.9980200000000004</v>
      </c>
      <c r="G9">
        <v>1</v>
      </c>
      <c r="H9">
        <v>88.831000000000003</v>
      </c>
      <c r="I9">
        <v>20.399999999999999</v>
      </c>
      <c r="J9">
        <v>56.2</v>
      </c>
      <c r="K9">
        <v>161.5</v>
      </c>
      <c r="L9">
        <v>1.0126999999999999</v>
      </c>
      <c r="M9">
        <v>84.697000000000003</v>
      </c>
      <c r="N9">
        <v>91.766999999999996</v>
      </c>
      <c r="O9">
        <v>86.617000000000004</v>
      </c>
      <c r="P9">
        <v>12.6</v>
      </c>
      <c r="Q9">
        <v>28.3</v>
      </c>
      <c r="R9">
        <v>20.6</v>
      </c>
      <c r="S9">
        <v>4.82</v>
      </c>
      <c r="T9" s="22">
        <v>28</v>
      </c>
      <c r="U9" s="23">
        <f t="shared" ref="U9:U36" si="0">D9-D10</f>
        <v>1345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329169</v>
      </c>
      <c r="E10">
        <v>186472</v>
      </c>
      <c r="F10">
        <v>6.9758259999999996</v>
      </c>
      <c r="G10">
        <v>1</v>
      </c>
      <c r="H10">
        <v>91.777000000000001</v>
      </c>
      <c r="I10">
        <v>24.4</v>
      </c>
      <c r="J10">
        <v>9.6</v>
      </c>
      <c r="K10">
        <v>164.8</v>
      </c>
      <c r="L10">
        <v>1.0124</v>
      </c>
      <c r="M10">
        <v>86.658000000000001</v>
      </c>
      <c r="N10">
        <v>93.820999999999998</v>
      </c>
      <c r="O10">
        <v>86.807000000000002</v>
      </c>
      <c r="P10">
        <v>11.7</v>
      </c>
      <c r="Q10">
        <v>40.200000000000003</v>
      </c>
      <c r="R10">
        <v>22</v>
      </c>
      <c r="S10">
        <v>4.83</v>
      </c>
      <c r="T10" s="16">
        <v>27</v>
      </c>
      <c r="U10" s="23">
        <f t="shared" si="0"/>
        <v>231</v>
      </c>
      <c r="V10" s="16"/>
    </row>
    <row r="11" spans="1:22">
      <c r="A11" s="16">
        <v>27</v>
      </c>
      <c r="B11" t="s">
        <v>174</v>
      </c>
      <c r="C11" t="s">
        <v>13</v>
      </c>
      <c r="D11">
        <v>328938</v>
      </c>
      <c r="E11">
        <v>186440</v>
      </c>
      <c r="F11">
        <v>7.4623549999999996</v>
      </c>
      <c r="G11">
        <v>1</v>
      </c>
      <c r="H11">
        <v>91.974000000000004</v>
      </c>
      <c r="I11">
        <v>22.3</v>
      </c>
      <c r="J11">
        <v>14.9</v>
      </c>
      <c r="K11">
        <v>132.30000000000001</v>
      </c>
      <c r="L11">
        <v>1.0139</v>
      </c>
      <c r="M11">
        <v>88.727999999999994</v>
      </c>
      <c r="N11">
        <v>94.122</v>
      </c>
      <c r="O11">
        <v>92.497</v>
      </c>
      <c r="P11">
        <v>12.5</v>
      </c>
      <c r="Q11">
        <v>40.799999999999997</v>
      </c>
      <c r="R11">
        <v>19.100000000000001</v>
      </c>
      <c r="S11">
        <v>4.83</v>
      </c>
      <c r="T11" s="16">
        <v>26</v>
      </c>
      <c r="U11" s="23">
        <f t="shared" si="0"/>
        <v>359</v>
      </c>
      <c r="V11" s="16"/>
    </row>
    <row r="12" spans="1:22">
      <c r="A12" s="16">
        <v>26</v>
      </c>
      <c r="B12" t="s">
        <v>173</v>
      </c>
      <c r="C12" t="s">
        <v>13</v>
      </c>
      <c r="D12">
        <v>328579</v>
      </c>
      <c r="E12">
        <v>186390</v>
      </c>
      <c r="F12">
        <v>7.2403139999999997</v>
      </c>
      <c r="G12">
        <v>1</v>
      </c>
      <c r="H12">
        <v>89.835999999999999</v>
      </c>
      <c r="I12">
        <v>21.3</v>
      </c>
      <c r="J12">
        <v>51.1</v>
      </c>
      <c r="K12">
        <v>138.4</v>
      </c>
      <c r="L12">
        <v>1.0129999999999999</v>
      </c>
      <c r="M12">
        <v>85.947999999999993</v>
      </c>
      <c r="N12">
        <v>93.111999999999995</v>
      </c>
      <c r="O12">
        <v>90.346999999999994</v>
      </c>
      <c r="P12">
        <v>13.8</v>
      </c>
      <c r="Q12">
        <v>29.3</v>
      </c>
      <c r="R12">
        <v>21.6</v>
      </c>
      <c r="S12">
        <v>4.83</v>
      </c>
      <c r="T12" s="16">
        <v>25</v>
      </c>
      <c r="U12" s="23">
        <f t="shared" si="0"/>
        <v>1221</v>
      </c>
      <c r="V12" s="16"/>
    </row>
    <row r="13" spans="1:22">
      <c r="A13" s="16">
        <v>25</v>
      </c>
      <c r="B13" t="s">
        <v>172</v>
      </c>
      <c r="C13" t="s">
        <v>13</v>
      </c>
      <c r="D13">
        <v>327358</v>
      </c>
      <c r="E13">
        <v>186219</v>
      </c>
      <c r="F13">
        <v>7.2474850000000002</v>
      </c>
      <c r="G13">
        <v>1</v>
      </c>
      <c r="H13">
        <v>89.935000000000002</v>
      </c>
      <c r="I13">
        <v>20.6</v>
      </c>
      <c r="J13">
        <v>56.6</v>
      </c>
      <c r="K13">
        <v>152.1</v>
      </c>
      <c r="L13">
        <v>1.0130999999999999</v>
      </c>
      <c r="M13">
        <v>85.924000000000007</v>
      </c>
      <c r="N13">
        <v>93.570999999999998</v>
      </c>
      <c r="O13">
        <v>90.430999999999997</v>
      </c>
      <c r="P13">
        <v>13.5</v>
      </c>
      <c r="Q13">
        <v>27.9</v>
      </c>
      <c r="R13">
        <v>21.6</v>
      </c>
      <c r="S13">
        <v>4.83</v>
      </c>
      <c r="T13" s="16">
        <v>24</v>
      </c>
      <c r="U13" s="23">
        <f t="shared" si="0"/>
        <v>1355</v>
      </c>
      <c r="V13" s="16"/>
    </row>
    <row r="14" spans="1:22">
      <c r="A14" s="16">
        <v>24</v>
      </c>
      <c r="B14" t="s">
        <v>171</v>
      </c>
      <c r="C14" t="s">
        <v>13</v>
      </c>
      <c r="D14">
        <v>326003</v>
      </c>
      <c r="E14">
        <v>186029</v>
      </c>
      <c r="F14">
        <v>6.9570109999999996</v>
      </c>
      <c r="G14">
        <v>1</v>
      </c>
      <c r="H14">
        <v>89.19</v>
      </c>
      <c r="I14">
        <v>21.5</v>
      </c>
      <c r="J14">
        <v>48.2</v>
      </c>
      <c r="K14">
        <v>162</v>
      </c>
      <c r="L14">
        <v>1.0125</v>
      </c>
      <c r="M14">
        <v>86.179000000000002</v>
      </c>
      <c r="N14">
        <v>91.754999999999995</v>
      </c>
      <c r="O14">
        <v>86.373999999999995</v>
      </c>
      <c r="P14">
        <v>14.6</v>
      </c>
      <c r="Q14">
        <v>29.9</v>
      </c>
      <c r="R14">
        <v>21.5</v>
      </c>
      <c r="S14">
        <v>4.83</v>
      </c>
      <c r="T14" s="16">
        <v>23</v>
      </c>
      <c r="U14" s="23">
        <f t="shared" si="0"/>
        <v>1153</v>
      </c>
      <c r="V14" s="16"/>
    </row>
    <row r="15" spans="1:22">
      <c r="A15" s="16">
        <v>23</v>
      </c>
      <c r="B15" t="s">
        <v>170</v>
      </c>
      <c r="C15" t="s">
        <v>13</v>
      </c>
      <c r="D15">
        <v>324850</v>
      </c>
      <c r="E15">
        <v>185867</v>
      </c>
      <c r="F15">
        <v>6.9723059999999997</v>
      </c>
      <c r="G15">
        <v>1</v>
      </c>
      <c r="H15">
        <v>89.507999999999996</v>
      </c>
      <c r="I15">
        <v>21.5</v>
      </c>
      <c r="J15">
        <v>52.1</v>
      </c>
      <c r="K15">
        <v>168.6</v>
      </c>
      <c r="L15">
        <v>1.0124</v>
      </c>
      <c r="M15">
        <v>86.521000000000001</v>
      </c>
      <c r="N15">
        <v>92.116</v>
      </c>
      <c r="O15">
        <v>86.804000000000002</v>
      </c>
      <c r="P15">
        <v>13.5</v>
      </c>
      <c r="Q15">
        <v>27.7</v>
      </c>
      <c r="R15">
        <v>22.2</v>
      </c>
      <c r="S15">
        <v>4.83</v>
      </c>
      <c r="T15" s="16">
        <v>22</v>
      </c>
      <c r="U15" s="23">
        <f t="shared" si="0"/>
        <v>1248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323602</v>
      </c>
      <c r="E16">
        <v>185692</v>
      </c>
      <c r="F16">
        <v>7.0434140000000003</v>
      </c>
      <c r="G16">
        <v>1</v>
      </c>
      <c r="H16">
        <v>90.355999999999995</v>
      </c>
      <c r="I16">
        <v>22.1</v>
      </c>
      <c r="J16">
        <v>52.4</v>
      </c>
      <c r="K16">
        <v>146.1</v>
      </c>
      <c r="L16">
        <v>1.0125999999999999</v>
      </c>
      <c r="M16">
        <v>86.950999999999993</v>
      </c>
      <c r="N16">
        <v>95.186999999999998</v>
      </c>
      <c r="O16">
        <v>87.804000000000002</v>
      </c>
      <c r="P16">
        <v>12.2</v>
      </c>
      <c r="Q16">
        <v>31.5</v>
      </c>
      <c r="R16">
        <v>22.2</v>
      </c>
      <c r="S16">
        <v>4.84</v>
      </c>
      <c r="T16" s="22">
        <v>21</v>
      </c>
      <c r="U16" s="23">
        <f t="shared" si="0"/>
        <v>1254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322348</v>
      </c>
      <c r="E17">
        <v>185517</v>
      </c>
      <c r="F17">
        <v>7.2101459999999999</v>
      </c>
      <c r="G17">
        <v>1</v>
      </c>
      <c r="H17">
        <v>91.856999999999999</v>
      </c>
      <c r="I17">
        <v>25.7</v>
      </c>
      <c r="J17">
        <v>13.1</v>
      </c>
      <c r="K17">
        <v>170.8</v>
      </c>
      <c r="L17">
        <v>1.0128999999999999</v>
      </c>
      <c r="M17">
        <v>87.727999999999994</v>
      </c>
      <c r="N17">
        <v>93.67</v>
      </c>
      <c r="O17">
        <v>90.063999999999993</v>
      </c>
      <c r="P17">
        <v>10.4</v>
      </c>
      <c r="Q17">
        <v>44.7</v>
      </c>
      <c r="R17">
        <v>22</v>
      </c>
      <c r="S17">
        <v>4.83</v>
      </c>
      <c r="T17" s="16">
        <v>20</v>
      </c>
      <c r="U17" s="23">
        <f t="shared" si="0"/>
        <v>313</v>
      </c>
      <c r="V17" s="16"/>
    </row>
    <row r="18" spans="1:22">
      <c r="A18" s="16">
        <v>20</v>
      </c>
      <c r="B18" t="s">
        <v>167</v>
      </c>
      <c r="C18" t="s">
        <v>13</v>
      </c>
      <c r="D18">
        <v>322035</v>
      </c>
      <c r="E18">
        <v>185473</v>
      </c>
      <c r="F18">
        <v>7.3913659999999997</v>
      </c>
      <c r="G18">
        <v>1</v>
      </c>
      <c r="H18">
        <v>92.253</v>
      </c>
      <c r="I18">
        <v>22.5</v>
      </c>
      <c r="J18">
        <v>19.600000000000001</v>
      </c>
      <c r="K18">
        <v>128.1</v>
      </c>
      <c r="L18">
        <v>1.0135000000000001</v>
      </c>
      <c r="M18">
        <v>89.677000000000007</v>
      </c>
      <c r="N18">
        <v>94.724999999999994</v>
      </c>
      <c r="O18">
        <v>92.108999999999995</v>
      </c>
      <c r="P18">
        <v>14.1</v>
      </c>
      <c r="Q18">
        <v>38.799999999999997</v>
      </c>
      <c r="R18">
        <v>20.7</v>
      </c>
      <c r="S18">
        <v>4.83</v>
      </c>
      <c r="T18" s="16">
        <v>19</v>
      </c>
      <c r="U18" s="23">
        <f t="shared" si="0"/>
        <v>467</v>
      </c>
      <c r="V18" s="16"/>
    </row>
    <row r="19" spans="1:22">
      <c r="A19" s="16">
        <v>19</v>
      </c>
      <c r="B19" t="s">
        <v>166</v>
      </c>
      <c r="C19" t="s">
        <v>13</v>
      </c>
      <c r="D19">
        <v>321568</v>
      </c>
      <c r="E19">
        <v>185408</v>
      </c>
      <c r="F19">
        <v>7.3431220000000001</v>
      </c>
      <c r="G19">
        <v>1</v>
      </c>
      <c r="H19">
        <v>91.444000000000003</v>
      </c>
      <c r="I19">
        <v>20.399999999999999</v>
      </c>
      <c r="J19">
        <v>41.1</v>
      </c>
      <c r="K19">
        <v>123.6</v>
      </c>
      <c r="L19">
        <v>1.0134000000000001</v>
      </c>
      <c r="M19">
        <v>87.947000000000003</v>
      </c>
      <c r="N19">
        <v>93.891000000000005</v>
      </c>
      <c r="O19">
        <v>91.4</v>
      </c>
      <c r="P19">
        <v>15</v>
      </c>
      <c r="Q19">
        <v>29.7</v>
      </c>
      <c r="R19">
        <v>20.6</v>
      </c>
      <c r="S19">
        <v>4.83</v>
      </c>
      <c r="T19" s="16">
        <v>18</v>
      </c>
      <c r="U19" s="23">
        <f t="shared" si="0"/>
        <v>982</v>
      </c>
      <c r="V19" s="16"/>
    </row>
    <row r="20" spans="1:22">
      <c r="A20" s="16">
        <v>18</v>
      </c>
      <c r="B20" t="s">
        <v>165</v>
      </c>
      <c r="C20" t="s">
        <v>13</v>
      </c>
      <c r="D20">
        <v>320586</v>
      </c>
      <c r="E20">
        <v>185274</v>
      </c>
      <c r="F20">
        <v>7.1855219999999997</v>
      </c>
      <c r="G20">
        <v>1</v>
      </c>
      <c r="H20">
        <v>90.01</v>
      </c>
      <c r="I20">
        <v>22.4</v>
      </c>
      <c r="J20">
        <v>71.3</v>
      </c>
      <c r="K20">
        <v>142.80000000000001</v>
      </c>
      <c r="L20">
        <v>1.0129999999999999</v>
      </c>
      <c r="M20">
        <v>87.363</v>
      </c>
      <c r="N20">
        <v>92.308000000000007</v>
      </c>
      <c r="O20">
        <v>89.328999999999994</v>
      </c>
      <c r="P20">
        <v>18.2</v>
      </c>
      <c r="Q20">
        <v>29.3</v>
      </c>
      <c r="R20">
        <v>20.9</v>
      </c>
      <c r="S20">
        <v>4.83</v>
      </c>
      <c r="T20" s="16">
        <v>17</v>
      </c>
      <c r="U20" s="23">
        <f t="shared" si="0"/>
        <v>1709</v>
      </c>
      <c r="V20" s="16"/>
    </row>
    <row r="21" spans="1:22">
      <c r="A21" s="16">
        <v>17</v>
      </c>
      <c r="B21" t="s">
        <v>164</v>
      </c>
      <c r="C21" t="s">
        <v>13</v>
      </c>
      <c r="D21">
        <v>318877</v>
      </c>
      <c r="E21">
        <v>185036</v>
      </c>
      <c r="F21">
        <v>7.076613</v>
      </c>
      <c r="G21">
        <v>1</v>
      </c>
      <c r="H21">
        <v>90.224000000000004</v>
      </c>
      <c r="I21">
        <v>22</v>
      </c>
      <c r="J21">
        <v>59.2</v>
      </c>
      <c r="K21">
        <v>118.4</v>
      </c>
      <c r="L21">
        <v>1.0126999999999999</v>
      </c>
      <c r="M21">
        <v>86.602000000000004</v>
      </c>
      <c r="N21">
        <v>93.686000000000007</v>
      </c>
      <c r="O21">
        <v>88.015000000000001</v>
      </c>
      <c r="P21">
        <v>17.100000000000001</v>
      </c>
      <c r="Q21">
        <v>28.8</v>
      </c>
      <c r="R21">
        <v>21.5</v>
      </c>
      <c r="S21">
        <v>4.83</v>
      </c>
      <c r="T21" s="16">
        <v>16</v>
      </c>
      <c r="U21" s="23">
        <f t="shared" si="0"/>
        <v>1418</v>
      </c>
      <c r="V21" s="16"/>
    </row>
    <row r="22" spans="1:22">
      <c r="A22" s="16">
        <v>16</v>
      </c>
      <c r="B22" t="s">
        <v>149</v>
      </c>
      <c r="C22" t="s">
        <v>13</v>
      </c>
      <c r="D22">
        <v>317459</v>
      </c>
      <c r="E22">
        <v>184839</v>
      </c>
      <c r="F22">
        <v>7.128476</v>
      </c>
      <c r="G22">
        <v>1</v>
      </c>
      <c r="H22">
        <v>89.980999999999995</v>
      </c>
      <c r="I22">
        <v>21.5</v>
      </c>
      <c r="J22">
        <v>47</v>
      </c>
      <c r="K22">
        <v>143.9</v>
      </c>
      <c r="L22">
        <v>1.0128999999999999</v>
      </c>
      <c r="M22">
        <v>87.022999999999996</v>
      </c>
      <c r="N22">
        <v>94.933999999999997</v>
      </c>
      <c r="O22">
        <v>88.649000000000001</v>
      </c>
      <c r="P22">
        <v>14</v>
      </c>
      <c r="Q22">
        <v>28.1</v>
      </c>
      <c r="R22">
        <v>21.2</v>
      </c>
      <c r="S22">
        <v>4.83</v>
      </c>
      <c r="T22" s="16">
        <v>15</v>
      </c>
      <c r="U22" s="23">
        <f t="shared" si="0"/>
        <v>1123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316336</v>
      </c>
      <c r="E23">
        <v>184682</v>
      </c>
      <c r="F23">
        <v>7.158423</v>
      </c>
      <c r="G23">
        <v>1</v>
      </c>
      <c r="H23">
        <v>90.064999999999998</v>
      </c>
      <c r="I23">
        <v>21.1</v>
      </c>
      <c r="J23">
        <v>50.3</v>
      </c>
      <c r="K23">
        <v>148.1</v>
      </c>
      <c r="L23">
        <v>1.0127999999999999</v>
      </c>
      <c r="M23">
        <v>87.631</v>
      </c>
      <c r="N23">
        <v>91.9</v>
      </c>
      <c r="O23">
        <v>89.519000000000005</v>
      </c>
      <c r="P23">
        <v>13.9</v>
      </c>
      <c r="Q23">
        <v>30.2</v>
      </c>
      <c r="R23">
        <v>22.5</v>
      </c>
      <c r="S23">
        <v>4.83</v>
      </c>
      <c r="T23" s="22">
        <v>14</v>
      </c>
      <c r="U23" s="23">
        <f t="shared" si="0"/>
        <v>1203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315133</v>
      </c>
      <c r="E24">
        <v>184515</v>
      </c>
      <c r="F24">
        <v>7.23325</v>
      </c>
      <c r="G24">
        <v>1</v>
      </c>
      <c r="H24">
        <v>92.736999999999995</v>
      </c>
      <c r="I24">
        <v>22.5</v>
      </c>
      <c r="J24">
        <v>12.2</v>
      </c>
      <c r="K24">
        <v>162.80000000000001</v>
      </c>
      <c r="L24">
        <v>1.0129999999999999</v>
      </c>
      <c r="M24">
        <v>89.14</v>
      </c>
      <c r="N24">
        <v>95.033000000000001</v>
      </c>
      <c r="O24">
        <v>90.337999999999994</v>
      </c>
      <c r="P24">
        <v>11.2</v>
      </c>
      <c r="Q24">
        <v>36.700000000000003</v>
      </c>
      <c r="R24">
        <v>21.9</v>
      </c>
      <c r="S24">
        <v>4.83</v>
      </c>
      <c r="T24" s="16">
        <v>13</v>
      </c>
      <c r="U24" s="23">
        <f t="shared" si="0"/>
        <v>296</v>
      </c>
      <c r="V24" s="16"/>
    </row>
    <row r="25" spans="1:22">
      <c r="A25" s="16">
        <v>13</v>
      </c>
      <c r="B25" t="s">
        <v>152</v>
      </c>
      <c r="C25" t="s">
        <v>13</v>
      </c>
      <c r="D25">
        <v>314837</v>
      </c>
      <c r="E25">
        <v>184474</v>
      </c>
      <c r="F25">
        <v>7.4260029999999997</v>
      </c>
      <c r="G25">
        <v>1</v>
      </c>
      <c r="H25">
        <v>93.361000000000004</v>
      </c>
      <c r="I25">
        <v>23.4</v>
      </c>
      <c r="J25">
        <v>0.6</v>
      </c>
      <c r="K25">
        <v>6.6</v>
      </c>
      <c r="L25">
        <v>1.0136000000000001</v>
      </c>
      <c r="M25">
        <v>91.74</v>
      </c>
      <c r="N25">
        <v>95.039000000000001</v>
      </c>
      <c r="O25">
        <v>92.405000000000001</v>
      </c>
      <c r="P25">
        <v>12.9</v>
      </c>
      <c r="Q25">
        <v>39.799999999999997</v>
      </c>
      <c r="R25">
        <v>20.2</v>
      </c>
      <c r="S25">
        <v>4.84</v>
      </c>
      <c r="T25" s="16">
        <v>12</v>
      </c>
      <c r="U25" s="23">
        <f t="shared" si="0"/>
        <v>17</v>
      </c>
      <c r="V25" s="16"/>
    </row>
    <row r="26" spans="1:22">
      <c r="A26" s="16">
        <v>12</v>
      </c>
      <c r="B26" t="s">
        <v>153</v>
      </c>
      <c r="C26" t="s">
        <v>13</v>
      </c>
      <c r="D26">
        <v>314820</v>
      </c>
      <c r="E26">
        <v>184472</v>
      </c>
      <c r="F26">
        <v>7.6051789999999997</v>
      </c>
      <c r="G26">
        <v>1</v>
      </c>
      <c r="H26">
        <v>92.721000000000004</v>
      </c>
      <c r="I26">
        <v>18.8</v>
      </c>
      <c r="J26">
        <v>38.200000000000003</v>
      </c>
      <c r="K26">
        <v>123.7</v>
      </c>
      <c r="L26">
        <v>1.0145</v>
      </c>
      <c r="M26">
        <v>89.097999999999999</v>
      </c>
      <c r="N26">
        <v>94.527000000000001</v>
      </c>
      <c r="O26">
        <v>93.564999999999998</v>
      </c>
      <c r="P26">
        <v>12.9</v>
      </c>
      <c r="Q26">
        <v>23.3</v>
      </c>
      <c r="R26">
        <v>16.7</v>
      </c>
      <c r="S26">
        <v>4.83</v>
      </c>
      <c r="T26" s="16">
        <v>11</v>
      </c>
      <c r="U26" s="23">
        <f t="shared" si="0"/>
        <v>911</v>
      </c>
      <c r="V26" s="16"/>
    </row>
    <row r="27" spans="1:22">
      <c r="A27" s="16">
        <v>11</v>
      </c>
      <c r="B27" t="s">
        <v>154</v>
      </c>
      <c r="C27" t="s">
        <v>13</v>
      </c>
      <c r="D27">
        <v>313909</v>
      </c>
      <c r="E27">
        <v>184349</v>
      </c>
      <c r="F27">
        <v>7.3941559999999997</v>
      </c>
      <c r="G27">
        <v>1</v>
      </c>
      <c r="H27">
        <v>90.923000000000002</v>
      </c>
      <c r="I27">
        <v>21</v>
      </c>
      <c r="J27">
        <v>70.3</v>
      </c>
      <c r="K27">
        <v>135.5</v>
      </c>
      <c r="L27">
        <v>1.0139</v>
      </c>
      <c r="M27">
        <v>88.850999999999999</v>
      </c>
      <c r="N27">
        <v>93.001999999999995</v>
      </c>
      <c r="O27">
        <v>91.200999999999993</v>
      </c>
      <c r="P27">
        <v>18</v>
      </c>
      <c r="Q27">
        <v>25.9</v>
      </c>
      <c r="R27">
        <v>18.100000000000001</v>
      </c>
      <c r="S27">
        <v>4.83</v>
      </c>
      <c r="T27" s="16">
        <v>10</v>
      </c>
      <c r="U27" s="23">
        <f t="shared" si="0"/>
        <v>1686</v>
      </c>
      <c r="V27" s="16"/>
    </row>
    <row r="28" spans="1:22">
      <c r="A28" s="16">
        <v>10</v>
      </c>
      <c r="B28" t="s">
        <v>155</v>
      </c>
      <c r="C28" t="s">
        <v>13</v>
      </c>
      <c r="D28">
        <v>312223</v>
      </c>
      <c r="E28">
        <v>184118</v>
      </c>
      <c r="F28">
        <v>7.1552020000000001</v>
      </c>
      <c r="G28">
        <v>1</v>
      </c>
      <c r="H28">
        <v>90.176000000000002</v>
      </c>
      <c r="I28">
        <v>21.5</v>
      </c>
      <c r="J28">
        <v>66.900000000000006</v>
      </c>
      <c r="K28">
        <v>167</v>
      </c>
      <c r="L28">
        <v>1.0129999999999999</v>
      </c>
      <c r="M28">
        <v>85.941999999999993</v>
      </c>
      <c r="N28">
        <v>93.429000000000002</v>
      </c>
      <c r="O28">
        <v>88.748000000000005</v>
      </c>
      <c r="P28">
        <v>19.3</v>
      </c>
      <c r="Q28">
        <v>27.6</v>
      </c>
      <c r="R28">
        <v>20.399999999999999</v>
      </c>
      <c r="S28">
        <v>4.83</v>
      </c>
      <c r="T28" s="16">
        <v>9</v>
      </c>
      <c r="U28" s="23">
        <f t="shared" si="0"/>
        <v>1607</v>
      </c>
      <c r="V28" s="16"/>
    </row>
    <row r="29" spans="1:22">
      <c r="A29" s="16">
        <v>9</v>
      </c>
      <c r="B29" t="s">
        <v>156</v>
      </c>
      <c r="C29" t="s">
        <v>13</v>
      </c>
      <c r="D29">
        <v>310616</v>
      </c>
      <c r="E29">
        <v>183895</v>
      </c>
      <c r="F29">
        <v>7.1179430000000004</v>
      </c>
      <c r="G29">
        <v>1</v>
      </c>
      <c r="H29">
        <v>89.686999999999998</v>
      </c>
      <c r="I29">
        <v>20</v>
      </c>
      <c r="J29">
        <v>51</v>
      </c>
      <c r="K29">
        <v>129.9</v>
      </c>
      <c r="L29">
        <v>1.0129999999999999</v>
      </c>
      <c r="M29">
        <v>86.388000000000005</v>
      </c>
      <c r="N29">
        <v>92.475999999999999</v>
      </c>
      <c r="O29">
        <v>88.176000000000002</v>
      </c>
      <c r="P29">
        <v>13.8</v>
      </c>
      <c r="Q29">
        <v>29</v>
      </c>
      <c r="R29">
        <v>20.3</v>
      </c>
      <c r="S29">
        <v>4.84</v>
      </c>
      <c r="T29" s="16">
        <v>8</v>
      </c>
      <c r="U29" s="23">
        <f t="shared" si="0"/>
        <v>1220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309396</v>
      </c>
      <c r="E30">
        <v>183725</v>
      </c>
      <c r="F30">
        <v>6.991835</v>
      </c>
      <c r="G30">
        <v>1</v>
      </c>
      <c r="H30">
        <v>90.441999999999993</v>
      </c>
      <c r="I30">
        <v>21</v>
      </c>
      <c r="J30">
        <v>54.6</v>
      </c>
      <c r="K30">
        <v>141.30000000000001</v>
      </c>
      <c r="L30">
        <v>1.0125</v>
      </c>
      <c r="M30">
        <v>87.052999999999997</v>
      </c>
      <c r="N30">
        <v>92.894999999999996</v>
      </c>
      <c r="O30">
        <v>87.052999999999997</v>
      </c>
      <c r="P30">
        <v>14.5</v>
      </c>
      <c r="Q30">
        <v>29.3</v>
      </c>
      <c r="R30">
        <v>22.1</v>
      </c>
      <c r="S30">
        <v>4.84</v>
      </c>
      <c r="T30" s="22">
        <v>7</v>
      </c>
      <c r="U30" s="23">
        <f t="shared" si="0"/>
        <v>1307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308089</v>
      </c>
      <c r="E31">
        <v>183543</v>
      </c>
      <c r="F31">
        <v>7.1037670000000004</v>
      </c>
      <c r="G31">
        <v>1</v>
      </c>
      <c r="H31">
        <v>92.435000000000002</v>
      </c>
      <c r="I31">
        <v>20.399999999999999</v>
      </c>
      <c r="J31">
        <v>10.3</v>
      </c>
      <c r="K31">
        <v>145.9</v>
      </c>
      <c r="L31">
        <v>1.0126999999999999</v>
      </c>
      <c r="M31">
        <v>88.617999999999995</v>
      </c>
      <c r="N31">
        <v>94.8</v>
      </c>
      <c r="O31">
        <v>88.685000000000002</v>
      </c>
      <c r="P31">
        <v>13.4</v>
      </c>
      <c r="Q31">
        <v>33.9</v>
      </c>
      <c r="R31">
        <v>22.3</v>
      </c>
      <c r="S31">
        <v>4.84</v>
      </c>
      <c r="T31" s="16">
        <v>6</v>
      </c>
      <c r="U31" s="23">
        <f t="shared" si="0"/>
        <v>247</v>
      </c>
      <c r="V31" s="5"/>
    </row>
    <row r="32" spans="1:22">
      <c r="A32" s="16">
        <v>6</v>
      </c>
      <c r="B32" t="s">
        <v>159</v>
      </c>
      <c r="C32" t="s">
        <v>13</v>
      </c>
      <c r="D32">
        <v>307842</v>
      </c>
      <c r="E32">
        <v>183509</v>
      </c>
      <c r="F32">
        <v>7.5090009999999996</v>
      </c>
      <c r="G32">
        <v>1</v>
      </c>
      <c r="H32">
        <v>92.658000000000001</v>
      </c>
      <c r="I32">
        <v>21.1</v>
      </c>
      <c r="J32">
        <v>7.5</v>
      </c>
      <c r="K32">
        <v>113.7</v>
      </c>
      <c r="L32">
        <v>1.0142</v>
      </c>
      <c r="M32">
        <v>90.8</v>
      </c>
      <c r="N32">
        <v>94.007000000000005</v>
      </c>
      <c r="O32">
        <v>92.65</v>
      </c>
      <c r="P32">
        <v>14.2</v>
      </c>
      <c r="Q32">
        <v>35.200000000000003</v>
      </c>
      <c r="R32">
        <v>17.8</v>
      </c>
      <c r="S32">
        <v>4.84</v>
      </c>
      <c r="T32" s="16">
        <v>5</v>
      </c>
      <c r="U32" s="23">
        <f t="shared" si="0"/>
        <v>176</v>
      </c>
      <c r="V32" s="5"/>
    </row>
    <row r="33" spans="1:22">
      <c r="A33" s="16">
        <v>5</v>
      </c>
      <c r="B33" t="s">
        <v>160</v>
      </c>
      <c r="C33" t="s">
        <v>13</v>
      </c>
      <c r="D33">
        <v>307666</v>
      </c>
      <c r="E33">
        <v>183485</v>
      </c>
      <c r="F33">
        <v>7.4187419999999999</v>
      </c>
      <c r="G33">
        <v>1</v>
      </c>
      <c r="H33">
        <v>90.876000000000005</v>
      </c>
      <c r="I33">
        <v>21.5</v>
      </c>
      <c r="J33">
        <v>66.2</v>
      </c>
      <c r="K33">
        <v>124.9</v>
      </c>
      <c r="L33">
        <v>1.0135000000000001</v>
      </c>
      <c r="M33">
        <v>87.744</v>
      </c>
      <c r="N33">
        <v>93.528999999999996</v>
      </c>
      <c r="O33">
        <v>92.546999999999997</v>
      </c>
      <c r="P33">
        <v>18.399999999999999</v>
      </c>
      <c r="Q33">
        <v>26.6</v>
      </c>
      <c r="R33">
        <v>20.9</v>
      </c>
      <c r="S33">
        <v>4.84</v>
      </c>
      <c r="T33" s="16">
        <v>4</v>
      </c>
      <c r="U33" s="23">
        <f t="shared" si="0"/>
        <v>1589</v>
      </c>
      <c r="V33" s="5"/>
    </row>
    <row r="34" spans="1:22">
      <c r="A34" s="16">
        <v>4</v>
      </c>
      <c r="B34" t="s">
        <v>161</v>
      </c>
      <c r="C34" t="s">
        <v>13</v>
      </c>
      <c r="D34">
        <v>306077</v>
      </c>
      <c r="E34">
        <v>183267</v>
      </c>
      <c r="F34">
        <v>7.2712399999999997</v>
      </c>
      <c r="G34">
        <v>1</v>
      </c>
      <c r="H34">
        <v>90.513999999999996</v>
      </c>
      <c r="I34">
        <v>20.8</v>
      </c>
      <c r="J34">
        <v>50.5</v>
      </c>
      <c r="K34">
        <v>161.5</v>
      </c>
      <c r="L34">
        <v>1.0130999999999999</v>
      </c>
      <c r="M34">
        <v>87.006</v>
      </c>
      <c r="N34">
        <v>92.5</v>
      </c>
      <c r="O34">
        <v>90.64</v>
      </c>
      <c r="P34">
        <v>15.3</v>
      </c>
      <c r="Q34">
        <v>27.5</v>
      </c>
      <c r="R34">
        <v>21.2</v>
      </c>
      <c r="S34">
        <v>4.84</v>
      </c>
      <c r="T34" s="16">
        <v>3</v>
      </c>
      <c r="U34" s="23">
        <f t="shared" si="0"/>
        <v>1205</v>
      </c>
      <c r="V34" s="5"/>
    </row>
    <row r="35" spans="1:22">
      <c r="A35" s="16">
        <v>3</v>
      </c>
      <c r="B35" t="s">
        <v>162</v>
      </c>
      <c r="C35" t="s">
        <v>13</v>
      </c>
      <c r="D35">
        <v>304872</v>
      </c>
      <c r="E35">
        <v>183100</v>
      </c>
      <c r="F35">
        <v>7.0587119999999999</v>
      </c>
      <c r="G35">
        <v>1</v>
      </c>
      <c r="H35">
        <v>89.614999999999995</v>
      </c>
      <c r="I35">
        <v>20.7</v>
      </c>
      <c r="J35">
        <v>48.1</v>
      </c>
      <c r="K35">
        <v>159.19999999999999</v>
      </c>
      <c r="L35">
        <v>1.0126999999999999</v>
      </c>
      <c r="M35">
        <v>86.305000000000007</v>
      </c>
      <c r="N35">
        <v>91.813999999999993</v>
      </c>
      <c r="O35">
        <v>87.75</v>
      </c>
      <c r="P35">
        <v>15.3</v>
      </c>
      <c r="Q35">
        <v>27.9</v>
      </c>
      <c r="R35">
        <v>21.4</v>
      </c>
      <c r="S35">
        <v>4.8499999999999996</v>
      </c>
      <c r="T35" s="16">
        <v>2</v>
      </c>
      <c r="U35" s="23">
        <f t="shared" si="0"/>
        <v>1151</v>
      </c>
      <c r="V35" s="5"/>
    </row>
    <row r="36" spans="1:22">
      <c r="A36" s="16">
        <v>2</v>
      </c>
      <c r="B36" t="s">
        <v>163</v>
      </c>
      <c r="C36" t="s">
        <v>13</v>
      </c>
      <c r="D36">
        <v>303721</v>
      </c>
      <c r="E36">
        <v>182939</v>
      </c>
      <c r="F36">
        <v>7.0481590000000001</v>
      </c>
      <c r="G36">
        <v>1</v>
      </c>
      <c r="H36">
        <v>90.713999999999999</v>
      </c>
      <c r="I36">
        <v>21.1</v>
      </c>
      <c r="J36">
        <v>49.2</v>
      </c>
      <c r="K36">
        <v>161</v>
      </c>
      <c r="L36">
        <v>1.0125</v>
      </c>
      <c r="M36">
        <v>87.507999999999996</v>
      </c>
      <c r="N36">
        <v>93.248000000000005</v>
      </c>
      <c r="O36">
        <v>88.019000000000005</v>
      </c>
      <c r="P36">
        <v>14.5</v>
      </c>
      <c r="Q36">
        <v>26.9</v>
      </c>
      <c r="R36">
        <v>22.6</v>
      </c>
      <c r="S36">
        <v>4.8600000000000003</v>
      </c>
      <c r="T36" s="16">
        <v>1</v>
      </c>
      <c r="U36" s="23">
        <f t="shared" si="0"/>
        <v>1178</v>
      </c>
      <c r="V36" s="5"/>
    </row>
    <row r="37" spans="1:22">
      <c r="A37" s="16">
        <v>1</v>
      </c>
      <c r="B37" t="s">
        <v>134</v>
      </c>
      <c r="C37" t="s">
        <v>13</v>
      </c>
      <c r="D37">
        <v>302543</v>
      </c>
      <c r="E37">
        <v>182776</v>
      </c>
      <c r="F37">
        <v>7.1161380000000003</v>
      </c>
      <c r="G37">
        <v>1</v>
      </c>
      <c r="H37">
        <v>90.02</v>
      </c>
      <c r="I37">
        <v>20.3</v>
      </c>
      <c r="J37">
        <v>55</v>
      </c>
      <c r="K37">
        <v>158.9</v>
      </c>
      <c r="L37">
        <v>1.0128999999999999</v>
      </c>
      <c r="M37">
        <v>84.873000000000005</v>
      </c>
      <c r="N37">
        <v>93.316999999999993</v>
      </c>
      <c r="O37">
        <v>88.358000000000004</v>
      </c>
      <c r="P37">
        <v>15</v>
      </c>
      <c r="Q37">
        <v>26.3</v>
      </c>
      <c r="R37">
        <v>20.9</v>
      </c>
      <c r="S37">
        <v>4.8499999999999996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topLeftCell="A4" zoomScale="80" zoomScaleNormal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58173</v>
      </c>
      <c r="T6" s="22">
        <v>31</v>
      </c>
      <c r="U6" s="23">
        <f>D6-D7</f>
        <v>1160</v>
      </c>
      <c r="V6" s="24">
        <v>1</v>
      </c>
    </row>
    <row r="7" spans="1:22">
      <c r="A7" s="16">
        <v>31</v>
      </c>
      <c r="D7">
        <v>57013</v>
      </c>
      <c r="T7" s="16">
        <v>30</v>
      </c>
      <c r="U7" s="23">
        <f>D7-D8</f>
        <v>1191</v>
      </c>
      <c r="V7" s="4"/>
    </row>
    <row r="8" spans="1:22">
      <c r="A8" s="16">
        <v>30</v>
      </c>
      <c r="D8">
        <v>55822</v>
      </c>
      <c r="T8" s="16">
        <v>29</v>
      </c>
      <c r="U8" s="23">
        <f>D8-D9</f>
        <v>1265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54557</v>
      </c>
      <c r="E9">
        <v>151094</v>
      </c>
      <c r="F9">
        <v>6.917618</v>
      </c>
      <c r="G9">
        <v>0</v>
      </c>
      <c r="H9">
        <v>88.119</v>
      </c>
      <c r="I9">
        <v>21.7</v>
      </c>
      <c r="J9">
        <v>49.5</v>
      </c>
      <c r="K9">
        <v>109.6</v>
      </c>
      <c r="L9">
        <v>1.0124</v>
      </c>
      <c r="M9">
        <v>83.674999999999997</v>
      </c>
      <c r="N9">
        <v>91.391000000000005</v>
      </c>
      <c r="O9">
        <v>85.673000000000002</v>
      </c>
      <c r="P9">
        <v>16.5</v>
      </c>
      <c r="Q9">
        <v>28</v>
      </c>
      <c r="R9">
        <v>21.1</v>
      </c>
      <c r="S9">
        <v>5.48</v>
      </c>
      <c r="T9" s="22">
        <v>28</v>
      </c>
      <c r="U9" s="23">
        <f t="shared" ref="U9:U36" si="0">D9-D10</f>
        <v>1152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53405</v>
      </c>
      <c r="E10">
        <v>150931</v>
      </c>
      <c r="F10">
        <v>6.9125480000000001</v>
      </c>
      <c r="G10">
        <v>0</v>
      </c>
      <c r="H10">
        <v>91.150999999999996</v>
      </c>
      <c r="I10">
        <v>22.1</v>
      </c>
      <c r="J10">
        <v>5.3</v>
      </c>
      <c r="K10">
        <v>113.5</v>
      </c>
      <c r="L10">
        <v>1.0124</v>
      </c>
      <c r="M10">
        <v>85.683000000000007</v>
      </c>
      <c r="N10">
        <v>93.396000000000001</v>
      </c>
      <c r="O10">
        <v>85.781000000000006</v>
      </c>
      <c r="P10">
        <v>11.1</v>
      </c>
      <c r="Q10">
        <v>32.5</v>
      </c>
      <c r="R10">
        <v>21.6</v>
      </c>
      <c r="S10">
        <v>5.48</v>
      </c>
      <c r="T10" s="16">
        <v>27</v>
      </c>
      <c r="U10" s="23">
        <f t="shared" si="0"/>
        <v>127</v>
      </c>
      <c r="V10" s="16"/>
    </row>
    <row r="11" spans="1:22">
      <c r="A11" s="16">
        <v>27</v>
      </c>
      <c r="B11" t="s">
        <v>174</v>
      </c>
      <c r="C11" t="s">
        <v>13</v>
      </c>
      <c r="D11">
        <v>53278</v>
      </c>
      <c r="E11">
        <v>150914</v>
      </c>
      <c r="F11">
        <v>7.514545</v>
      </c>
      <c r="G11">
        <v>0</v>
      </c>
      <c r="H11">
        <v>91.349000000000004</v>
      </c>
      <c r="I11">
        <v>22.5</v>
      </c>
      <c r="J11">
        <v>0.2</v>
      </c>
      <c r="K11">
        <v>12.7</v>
      </c>
      <c r="L11">
        <v>1.0144</v>
      </c>
      <c r="M11">
        <v>87.881</v>
      </c>
      <c r="N11">
        <v>93.688999999999993</v>
      </c>
      <c r="O11">
        <v>92.061999999999998</v>
      </c>
      <c r="P11">
        <v>13.1</v>
      </c>
      <c r="Q11">
        <v>35.4</v>
      </c>
      <c r="R11">
        <v>16</v>
      </c>
      <c r="S11">
        <v>5.48</v>
      </c>
      <c r="T11" s="16">
        <v>26</v>
      </c>
      <c r="U11" s="23">
        <f t="shared" si="0"/>
        <v>3</v>
      </c>
      <c r="V11" s="16"/>
    </row>
    <row r="12" spans="1:22">
      <c r="A12" s="16">
        <v>26</v>
      </c>
      <c r="B12" t="s">
        <v>173</v>
      </c>
      <c r="C12" t="s">
        <v>13</v>
      </c>
      <c r="D12">
        <v>53275</v>
      </c>
      <c r="E12">
        <v>150913</v>
      </c>
      <c r="F12">
        <v>7.3172040000000003</v>
      </c>
      <c r="G12">
        <v>0</v>
      </c>
      <c r="H12">
        <v>89.108000000000004</v>
      </c>
      <c r="I12">
        <v>20.3</v>
      </c>
      <c r="J12">
        <v>24.7</v>
      </c>
      <c r="K12">
        <v>114.9</v>
      </c>
      <c r="L12">
        <v>1.014</v>
      </c>
      <c r="M12">
        <v>84.927000000000007</v>
      </c>
      <c r="N12">
        <v>92.658000000000001</v>
      </c>
      <c r="O12">
        <v>89.486999999999995</v>
      </c>
      <c r="P12">
        <v>13</v>
      </c>
      <c r="Q12">
        <v>27.4</v>
      </c>
      <c r="R12">
        <v>16.3</v>
      </c>
      <c r="S12">
        <v>5.48</v>
      </c>
      <c r="T12" s="16">
        <v>25</v>
      </c>
      <c r="U12" s="23">
        <f t="shared" si="0"/>
        <v>563</v>
      </c>
      <c r="V12" s="16"/>
    </row>
    <row r="13" spans="1:22">
      <c r="A13" s="16">
        <v>25</v>
      </c>
      <c r="B13" t="s">
        <v>172</v>
      </c>
      <c r="C13" t="s">
        <v>13</v>
      </c>
      <c r="D13">
        <v>52712</v>
      </c>
      <c r="E13">
        <v>150833</v>
      </c>
      <c r="F13">
        <v>7.2419019999999996</v>
      </c>
      <c r="G13">
        <v>0</v>
      </c>
      <c r="H13">
        <v>89.278999999999996</v>
      </c>
      <c r="I13">
        <v>21.2</v>
      </c>
      <c r="J13">
        <v>54.2</v>
      </c>
      <c r="K13">
        <v>124.6</v>
      </c>
      <c r="L13">
        <v>1.0132000000000001</v>
      </c>
      <c r="M13">
        <v>85.034000000000006</v>
      </c>
      <c r="N13">
        <v>93.11</v>
      </c>
      <c r="O13">
        <v>89.823999999999998</v>
      </c>
      <c r="P13">
        <v>17</v>
      </c>
      <c r="Q13">
        <v>26.1</v>
      </c>
      <c r="R13">
        <v>20.100000000000001</v>
      </c>
      <c r="S13">
        <v>5.48</v>
      </c>
      <c r="T13" s="16">
        <v>24</v>
      </c>
      <c r="U13" s="23">
        <f t="shared" si="0"/>
        <v>1270</v>
      </c>
      <c r="V13" s="16"/>
    </row>
    <row r="14" spans="1:22">
      <c r="A14" s="16">
        <v>24</v>
      </c>
      <c r="B14" t="s">
        <v>171</v>
      </c>
      <c r="C14" t="s">
        <v>13</v>
      </c>
      <c r="D14">
        <v>51442</v>
      </c>
      <c r="E14">
        <v>150656</v>
      </c>
      <c r="F14">
        <v>6.8993640000000003</v>
      </c>
      <c r="G14">
        <v>0</v>
      </c>
      <c r="H14">
        <v>88.457999999999998</v>
      </c>
      <c r="I14">
        <v>22.2</v>
      </c>
      <c r="J14">
        <v>52.3</v>
      </c>
      <c r="K14">
        <v>122.3</v>
      </c>
      <c r="L14">
        <v>1.0124</v>
      </c>
      <c r="M14">
        <v>85.265000000000001</v>
      </c>
      <c r="N14">
        <v>91.358000000000004</v>
      </c>
      <c r="O14">
        <v>85.456000000000003</v>
      </c>
      <c r="P14">
        <v>17.7</v>
      </c>
      <c r="Q14">
        <v>26.6</v>
      </c>
      <c r="R14">
        <v>21.2</v>
      </c>
      <c r="S14">
        <v>5.48</v>
      </c>
      <c r="T14" s="16">
        <v>23</v>
      </c>
      <c r="U14" s="23">
        <f t="shared" si="0"/>
        <v>1227</v>
      </c>
      <c r="V14" s="16"/>
    </row>
    <row r="15" spans="1:22">
      <c r="A15" s="16">
        <v>23</v>
      </c>
      <c r="B15" t="s">
        <v>170</v>
      </c>
      <c r="C15" t="s">
        <v>13</v>
      </c>
      <c r="D15">
        <v>50215</v>
      </c>
      <c r="E15">
        <v>150482</v>
      </c>
      <c r="F15">
        <v>6.9068740000000002</v>
      </c>
      <c r="G15">
        <v>0</v>
      </c>
      <c r="H15">
        <v>88.852999999999994</v>
      </c>
      <c r="I15">
        <v>22.5</v>
      </c>
      <c r="J15">
        <v>59.2</v>
      </c>
      <c r="K15">
        <v>127.6</v>
      </c>
      <c r="L15">
        <v>1.0123</v>
      </c>
      <c r="M15">
        <v>85.561000000000007</v>
      </c>
      <c r="N15">
        <v>91.713999999999999</v>
      </c>
      <c r="O15">
        <v>85.954999999999998</v>
      </c>
      <c r="P15">
        <v>17</v>
      </c>
      <c r="Q15">
        <v>28.1</v>
      </c>
      <c r="R15">
        <v>22.3</v>
      </c>
      <c r="S15">
        <v>5.48</v>
      </c>
      <c r="T15" s="16">
        <v>22</v>
      </c>
      <c r="U15" s="23">
        <f t="shared" si="0"/>
        <v>1397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48818</v>
      </c>
      <c r="E16">
        <v>150286</v>
      </c>
      <c r="F16">
        <v>6.9854380000000003</v>
      </c>
      <c r="G16">
        <v>0</v>
      </c>
      <c r="H16">
        <v>89.850999999999999</v>
      </c>
      <c r="I16">
        <v>22.3</v>
      </c>
      <c r="J16">
        <v>9.1</v>
      </c>
      <c r="K16">
        <v>112</v>
      </c>
      <c r="L16">
        <v>1.0124</v>
      </c>
      <c r="M16">
        <v>86.076999999999998</v>
      </c>
      <c r="N16">
        <v>94.781000000000006</v>
      </c>
      <c r="O16">
        <v>87.073999999999998</v>
      </c>
      <c r="P16">
        <v>11.1</v>
      </c>
      <c r="Q16">
        <v>31.2</v>
      </c>
      <c r="R16">
        <v>22.4</v>
      </c>
      <c r="S16">
        <v>5.48</v>
      </c>
      <c r="T16" s="22">
        <v>21</v>
      </c>
      <c r="U16" s="23">
        <f t="shared" si="0"/>
        <v>195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48623</v>
      </c>
      <c r="E17">
        <v>150259</v>
      </c>
      <c r="F17">
        <v>7.3221309999999997</v>
      </c>
      <c r="G17">
        <v>0</v>
      </c>
      <c r="H17">
        <v>91.242999999999995</v>
      </c>
      <c r="I17">
        <v>21.9</v>
      </c>
      <c r="J17">
        <v>0.7</v>
      </c>
      <c r="K17">
        <v>13.9</v>
      </c>
      <c r="L17">
        <v>1.014</v>
      </c>
      <c r="M17">
        <v>87.007999999999996</v>
      </c>
      <c r="N17">
        <v>93.191999999999993</v>
      </c>
      <c r="O17">
        <v>89.593000000000004</v>
      </c>
      <c r="P17">
        <v>9.8000000000000007</v>
      </c>
      <c r="Q17">
        <v>34.4</v>
      </c>
      <c r="R17">
        <v>16.399999999999999</v>
      </c>
      <c r="S17">
        <v>5.48</v>
      </c>
      <c r="T17" s="16">
        <v>20</v>
      </c>
      <c r="U17" s="23">
        <f t="shared" si="0"/>
        <v>17</v>
      </c>
      <c r="V17" s="16"/>
    </row>
    <row r="18" spans="1:22">
      <c r="A18" s="16">
        <v>20</v>
      </c>
      <c r="B18" t="s">
        <v>167</v>
      </c>
      <c r="C18" t="s">
        <v>13</v>
      </c>
      <c r="D18">
        <v>48606</v>
      </c>
      <c r="E18">
        <v>150257</v>
      </c>
      <c r="F18">
        <v>7.4369870000000002</v>
      </c>
      <c r="G18">
        <v>0</v>
      </c>
      <c r="H18">
        <v>91.673000000000002</v>
      </c>
      <c r="I18">
        <v>22.3</v>
      </c>
      <c r="J18">
        <v>0</v>
      </c>
      <c r="K18">
        <v>0</v>
      </c>
      <c r="L18">
        <v>1.0141</v>
      </c>
      <c r="M18">
        <v>88.986999999999995</v>
      </c>
      <c r="N18">
        <v>94.406999999999996</v>
      </c>
      <c r="O18">
        <v>91.472999999999999</v>
      </c>
      <c r="P18">
        <v>14.2</v>
      </c>
      <c r="Q18">
        <v>33.200000000000003</v>
      </c>
      <c r="R18">
        <v>17.3</v>
      </c>
      <c r="S18">
        <v>5.48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B19" t="s">
        <v>166</v>
      </c>
      <c r="C19" t="s">
        <v>13</v>
      </c>
      <c r="D19">
        <v>48606</v>
      </c>
      <c r="E19">
        <v>150257</v>
      </c>
      <c r="F19">
        <v>7.4437709999999999</v>
      </c>
      <c r="G19">
        <v>0</v>
      </c>
      <c r="H19">
        <v>90.786000000000001</v>
      </c>
      <c r="I19">
        <v>20.100000000000001</v>
      </c>
      <c r="J19">
        <v>11.6</v>
      </c>
      <c r="K19">
        <v>108.5</v>
      </c>
      <c r="L19">
        <v>1.0144</v>
      </c>
      <c r="M19">
        <v>87.186000000000007</v>
      </c>
      <c r="N19">
        <v>93.444999999999993</v>
      </c>
      <c r="O19">
        <v>90.728999999999999</v>
      </c>
      <c r="P19">
        <v>14.3</v>
      </c>
      <c r="Q19">
        <v>31.1</v>
      </c>
      <c r="R19">
        <v>15</v>
      </c>
      <c r="S19">
        <v>5.48</v>
      </c>
      <c r="T19" s="16">
        <v>18</v>
      </c>
      <c r="U19" s="23">
        <f t="shared" si="0"/>
        <v>260</v>
      </c>
      <c r="V19" s="16"/>
    </row>
    <row r="20" spans="1:22">
      <c r="A20" s="16">
        <v>18</v>
      </c>
      <c r="B20" t="s">
        <v>165</v>
      </c>
      <c r="C20" t="s">
        <v>13</v>
      </c>
      <c r="D20">
        <v>48346</v>
      </c>
      <c r="E20">
        <v>150220</v>
      </c>
      <c r="F20">
        <v>7.1828240000000001</v>
      </c>
      <c r="G20">
        <v>0</v>
      </c>
      <c r="H20">
        <v>89.304000000000002</v>
      </c>
      <c r="I20">
        <v>22.2</v>
      </c>
      <c r="J20">
        <v>48.1</v>
      </c>
      <c r="K20">
        <v>121.3</v>
      </c>
      <c r="L20">
        <v>1.0134000000000001</v>
      </c>
      <c r="M20">
        <v>86.284999999999997</v>
      </c>
      <c r="N20">
        <v>91.79</v>
      </c>
      <c r="O20">
        <v>88.384</v>
      </c>
      <c r="P20">
        <v>17.600000000000001</v>
      </c>
      <c r="Q20">
        <v>27.2</v>
      </c>
      <c r="R20">
        <v>18.399999999999999</v>
      </c>
      <c r="S20">
        <v>5.48</v>
      </c>
      <c r="T20" s="16">
        <v>17</v>
      </c>
      <c r="U20" s="23">
        <f t="shared" si="0"/>
        <v>1119</v>
      </c>
      <c r="V20" s="16"/>
    </row>
    <row r="21" spans="1:22">
      <c r="A21" s="16">
        <v>17</v>
      </c>
      <c r="B21" t="s">
        <v>164</v>
      </c>
      <c r="C21" t="s">
        <v>13</v>
      </c>
      <c r="D21">
        <v>47227</v>
      </c>
      <c r="E21">
        <v>150063</v>
      </c>
      <c r="F21">
        <v>7.0456440000000002</v>
      </c>
      <c r="G21">
        <v>0</v>
      </c>
      <c r="H21">
        <v>89.602000000000004</v>
      </c>
      <c r="I21">
        <v>21.9</v>
      </c>
      <c r="J21">
        <v>50.9</v>
      </c>
      <c r="K21">
        <v>124.6</v>
      </c>
      <c r="L21">
        <v>1.0126999999999999</v>
      </c>
      <c r="M21">
        <v>85.757999999999996</v>
      </c>
      <c r="N21">
        <v>93.21</v>
      </c>
      <c r="O21">
        <v>87.36</v>
      </c>
      <c r="P21">
        <v>16.5</v>
      </c>
      <c r="Q21">
        <v>27.5</v>
      </c>
      <c r="R21">
        <v>20.8</v>
      </c>
      <c r="S21">
        <v>5.48</v>
      </c>
      <c r="T21" s="16">
        <v>16</v>
      </c>
      <c r="U21" s="23">
        <f t="shared" si="0"/>
        <v>1195</v>
      </c>
      <c r="V21" s="16"/>
    </row>
    <row r="22" spans="1:22">
      <c r="A22" s="16">
        <v>16</v>
      </c>
      <c r="B22" t="s">
        <v>149</v>
      </c>
      <c r="C22" t="s">
        <v>13</v>
      </c>
      <c r="D22">
        <v>46032</v>
      </c>
      <c r="E22">
        <v>149897</v>
      </c>
      <c r="F22">
        <v>7.0789819999999999</v>
      </c>
      <c r="G22">
        <v>0</v>
      </c>
      <c r="H22">
        <v>89.350999999999999</v>
      </c>
      <c r="I22">
        <v>22.6</v>
      </c>
      <c r="J22">
        <v>53.9</v>
      </c>
      <c r="K22">
        <v>125.2</v>
      </c>
      <c r="L22">
        <v>1.0127999999999999</v>
      </c>
      <c r="M22">
        <v>86.287000000000006</v>
      </c>
      <c r="N22">
        <v>94.484999999999999</v>
      </c>
      <c r="O22">
        <v>87.807000000000002</v>
      </c>
      <c r="P22">
        <v>18.600000000000001</v>
      </c>
      <c r="Q22">
        <v>27.6</v>
      </c>
      <c r="R22">
        <v>20.8</v>
      </c>
      <c r="S22">
        <v>5.48</v>
      </c>
      <c r="T22" s="16">
        <v>15</v>
      </c>
      <c r="U22" s="23">
        <f t="shared" si="0"/>
        <v>1266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44766</v>
      </c>
      <c r="E23">
        <v>149719</v>
      </c>
      <c r="F23">
        <v>7.1205949999999998</v>
      </c>
      <c r="G23">
        <v>0</v>
      </c>
      <c r="H23">
        <v>89.421999999999997</v>
      </c>
      <c r="I23">
        <v>21.1</v>
      </c>
      <c r="J23">
        <v>47.2</v>
      </c>
      <c r="K23">
        <v>160.4</v>
      </c>
      <c r="L23">
        <v>1.0127999999999999</v>
      </c>
      <c r="M23">
        <v>86.72</v>
      </c>
      <c r="N23">
        <v>91.426000000000002</v>
      </c>
      <c r="O23">
        <v>88.769000000000005</v>
      </c>
      <c r="P23">
        <v>15.4</v>
      </c>
      <c r="Q23">
        <v>25.9</v>
      </c>
      <c r="R23">
        <v>21.9</v>
      </c>
      <c r="S23">
        <v>5.48</v>
      </c>
      <c r="T23" s="22">
        <v>14</v>
      </c>
      <c r="U23" s="23">
        <f t="shared" si="0"/>
        <v>1108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43658</v>
      </c>
      <c r="E24">
        <v>149565</v>
      </c>
      <c r="F24">
        <v>7.1694639999999996</v>
      </c>
      <c r="G24">
        <v>0</v>
      </c>
      <c r="H24">
        <v>92.188000000000002</v>
      </c>
      <c r="I24">
        <v>20.5</v>
      </c>
      <c r="J24">
        <v>4.5</v>
      </c>
      <c r="K24">
        <v>107.8</v>
      </c>
      <c r="L24">
        <v>1.0127999999999999</v>
      </c>
      <c r="M24">
        <v>88.438000000000002</v>
      </c>
      <c r="N24">
        <v>94.668000000000006</v>
      </c>
      <c r="O24">
        <v>89.603999999999999</v>
      </c>
      <c r="P24">
        <v>10.4</v>
      </c>
      <c r="Q24">
        <v>29.3</v>
      </c>
      <c r="R24">
        <v>22.3</v>
      </c>
      <c r="S24">
        <v>5.48</v>
      </c>
      <c r="T24" s="16">
        <v>13</v>
      </c>
      <c r="U24" s="23">
        <f t="shared" si="0"/>
        <v>109</v>
      </c>
      <c r="V24" s="16"/>
    </row>
    <row r="25" spans="1:22">
      <c r="A25" s="16">
        <v>13</v>
      </c>
      <c r="B25" t="s">
        <v>152</v>
      </c>
      <c r="C25" t="s">
        <v>13</v>
      </c>
      <c r="D25">
        <v>43549</v>
      </c>
      <c r="E25">
        <v>149550</v>
      </c>
      <c r="F25">
        <v>7.4923710000000003</v>
      </c>
      <c r="G25">
        <v>0</v>
      </c>
      <c r="H25">
        <v>92.956999999999994</v>
      </c>
      <c r="I25">
        <v>20.6</v>
      </c>
      <c r="J25">
        <v>0</v>
      </c>
      <c r="K25">
        <v>0</v>
      </c>
      <c r="L25">
        <v>1.0143</v>
      </c>
      <c r="M25">
        <v>91.117000000000004</v>
      </c>
      <c r="N25">
        <v>94.677000000000007</v>
      </c>
      <c r="O25">
        <v>91.882000000000005</v>
      </c>
      <c r="P25">
        <v>12.8</v>
      </c>
      <c r="Q25">
        <v>30.7</v>
      </c>
      <c r="R25">
        <v>16.399999999999999</v>
      </c>
      <c r="S25">
        <v>5.48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B26" t="s">
        <v>153</v>
      </c>
      <c r="C26" t="s">
        <v>13</v>
      </c>
      <c r="D26">
        <v>43549</v>
      </c>
      <c r="E26">
        <v>149550</v>
      </c>
      <c r="F26">
        <v>7.6531269999999996</v>
      </c>
      <c r="G26">
        <v>0</v>
      </c>
      <c r="H26">
        <v>92.266999999999996</v>
      </c>
      <c r="I26">
        <v>18</v>
      </c>
      <c r="J26">
        <v>13.2</v>
      </c>
      <c r="K26">
        <v>86.5</v>
      </c>
      <c r="L26">
        <v>1.0149999999999999</v>
      </c>
      <c r="M26">
        <v>88.323999999999998</v>
      </c>
      <c r="N26">
        <v>94.162000000000006</v>
      </c>
      <c r="O26">
        <v>93.186000000000007</v>
      </c>
      <c r="P26">
        <v>12.4</v>
      </c>
      <c r="Q26">
        <v>23.3</v>
      </c>
      <c r="R26">
        <v>14</v>
      </c>
      <c r="S26">
        <v>5.48</v>
      </c>
      <c r="T26" s="16">
        <v>11</v>
      </c>
      <c r="U26" s="23">
        <f t="shared" si="0"/>
        <v>297</v>
      </c>
      <c r="V26" s="16"/>
    </row>
    <row r="27" spans="1:22">
      <c r="A27" s="16">
        <v>11</v>
      </c>
      <c r="B27" t="s">
        <v>154</v>
      </c>
      <c r="C27" t="s">
        <v>13</v>
      </c>
      <c r="D27">
        <v>43252</v>
      </c>
      <c r="E27">
        <v>149509</v>
      </c>
      <c r="F27">
        <v>7.3592190000000004</v>
      </c>
      <c r="G27">
        <v>0</v>
      </c>
      <c r="H27">
        <v>90.356999999999999</v>
      </c>
      <c r="I27">
        <v>21.2</v>
      </c>
      <c r="J27">
        <v>50.8</v>
      </c>
      <c r="K27">
        <v>154.80000000000001</v>
      </c>
      <c r="L27">
        <v>1.0139</v>
      </c>
      <c r="M27">
        <v>88.254000000000005</v>
      </c>
      <c r="N27">
        <v>92.433000000000007</v>
      </c>
      <c r="O27">
        <v>90.385000000000005</v>
      </c>
      <c r="P27">
        <v>17.100000000000001</v>
      </c>
      <c r="Q27">
        <v>26.5</v>
      </c>
      <c r="R27">
        <v>17.2</v>
      </c>
      <c r="S27">
        <v>5.48</v>
      </c>
      <c r="T27" s="16">
        <v>10</v>
      </c>
      <c r="U27" s="23">
        <f t="shared" si="0"/>
        <v>1195</v>
      </c>
      <c r="V27" s="16"/>
    </row>
    <row r="28" spans="1:22">
      <c r="A28" s="16">
        <v>10</v>
      </c>
      <c r="B28" t="s">
        <v>155</v>
      </c>
      <c r="C28" t="s">
        <v>13</v>
      </c>
      <c r="D28">
        <v>42057</v>
      </c>
      <c r="E28">
        <v>149344</v>
      </c>
      <c r="F28">
        <v>7.0959070000000004</v>
      </c>
      <c r="G28">
        <v>0</v>
      </c>
      <c r="H28">
        <v>89.558999999999997</v>
      </c>
      <c r="I28">
        <v>21.8</v>
      </c>
      <c r="J28">
        <v>60.4</v>
      </c>
      <c r="K28">
        <v>172.4</v>
      </c>
      <c r="L28">
        <v>1.0127999999999999</v>
      </c>
      <c r="M28">
        <v>84.805999999999997</v>
      </c>
      <c r="N28">
        <v>93.034999999999997</v>
      </c>
      <c r="O28">
        <v>88.263999999999996</v>
      </c>
      <c r="P28">
        <v>18.2</v>
      </c>
      <c r="Q28">
        <v>26.7</v>
      </c>
      <c r="R28">
        <v>21.4</v>
      </c>
      <c r="S28">
        <v>5.48</v>
      </c>
      <c r="T28" s="16">
        <v>9</v>
      </c>
      <c r="U28" s="23">
        <f t="shared" si="0"/>
        <v>1424</v>
      </c>
      <c r="V28" s="16"/>
    </row>
    <row r="29" spans="1:22">
      <c r="A29" s="16">
        <v>9</v>
      </c>
      <c r="B29" t="s">
        <v>156</v>
      </c>
      <c r="C29" t="s">
        <v>13</v>
      </c>
      <c r="D29">
        <v>40633</v>
      </c>
      <c r="E29">
        <v>149145</v>
      </c>
      <c r="F29">
        <v>7.0503650000000002</v>
      </c>
      <c r="G29">
        <v>0</v>
      </c>
      <c r="H29">
        <v>89.055000000000007</v>
      </c>
      <c r="I29">
        <v>21.9</v>
      </c>
      <c r="J29">
        <v>65.900000000000006</v>
      </c>
      <c r="K29">
        <v>180</v>
      </c>
      <c r="L29">
        <v>1.0126999999999999</v>
      </c>
      <c r="M29">
        <v>85.546000000000006</v>
      </c>
      <c r="N29">
        <v>91.98</v>
      </c>
      <c r="O29">
        <v>87.51</v>
      </c>
      <c r="P29">
        <v>18</v>
      </c>
      <c r="Q29">
        <v>26.5</v>
      </c>
      <c r="R29">
        <v>21.1</v>
      </c>
      <c r="S29">
        <v>5.48</v>
      </c>
      <c r="T29" s="16">
        <v>8</v>
      </c>
      <c r="U29" s="23">
        <f t="shared" si="0"/>
        <v>1557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39076</v>
      </c>
      <c r="E30">
        <v>148925</v>
      </c>
      <c r="F30">
        <v>6.9147100000000004</v>
      </c>
      <c r="G30">
        <v>0</v>
      </c>
      <c r="H30">
        <v>89.944000000000003</v>
      </c>
      <c r="I30">
        <v>22.8</v>
      </c>
      <c r="J30">
        <v>45.3</v>
      </c>
      <c r="K30">
        <v>163.5</v>
      </c>
      <c r="L30">
        <v>1.0122</v>
      </c>
      <c r="M30">
        <v>86.197999999999993</v>
      </c>
      <c r="N30">
        <v>92.531000000000006</v>
      </c>
      <c r="O30">
        <v>86.197999999999993</v>
      </c>
      <c r="P30">
        <v>15.9</v>
      </c>
      <c r="Q30">
        <v>33.799999999999997</v>
      </c>
      <c r="R30">
        <v>22.7</v>
      </c>
      <c r="S30">
        <v>5.49</v>
      </c>
      <c r="T30" s="22">
        <v>7</v>
      </c>
      <c r="U30" s="23">
        <f t="shared" si="0"/>
        <v>1061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38015</v>
      </c>
      <c r="E31">
        <v>148778</v>
      </c>
      <c r="F31">
        <v>7.2117589999999998</v>
      </c>
      <c r="G31">
        <v>0</v>
      </c>
      <c r="H31">
        <v>91.864000000000004</v>
      </c>
      <c r="I31">
        <v>18.600000000000001</v>
      </c>
      <c r="J31">
        <v>0</v>
      </c>
      <c r="K31">
        <v>0</v>
      </c>
      <c r="L31">
        <v>1.0138</v>
      </c>
      <c r="M31">
        <v>87.87</v>
      </c>
      <c r="N31">
        <v>94.421000000000006</v>
      </c>
      <c r="O31">
        <v>87.87</v>
      </c>
      <c r="P31">
        <v>13.2</v>
      </c>
      <c r="Q31">
        <v>27.4</v>
      </c>
      <c r="R31">
        <v>15.8</v>
      </c>
      <c r="S31">
        <v>5.48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B32" t="s">
        <v>159</v>
      </c>
      <c r="C32" t="s">
        <v>13</v>
      </c>
      <c r="D32">
        <v>38015</v>
      </c>
      <c r="E32">
        <v>148778</v>
      </c>
      <c r="F32">
        <v>7.5273760000000003</v>
      </c>
      <c r="G32">
        <v>0</v>
      </c>
      <c r="H32">
        <v>92.075999999999993</v>
      </c>
      <c r="I32">
        <v>20.2</v>
      </c>
      <c r="J32">
        <v>3.7</v>
      </c>
      <c r="K32">
        <v>85.4</v>
      </c>
      <c r="L32">
        <v>1.0145</v>
      </c>
      <c r="M32">
        <v>90.161000000000001</v>
      </c>
      <c r="N32">
        <v>93.534999999999997</v>
      </c>
      <c r="O32">
        <v>92.105999999999995</v>
      </c>
      <c r="P32">
        <v>14.2</v>
      </c>
      <c r="Q32">
        <v>27.9</v>
      </c>
      <c r="R32">
        <v>15.7</v>
      </c>
      <c r="S32">
        <v>5.48</v>
      </c>
      <c r="T32" s="16">
        <v>5</v>
      </c>
      <c r="U32" s="23">
        <f t="shared" si="0"/>
        <v>84</v>
      </c>
      <c r="V32" s="5"/>
    </row>
    <row r="33" spans="1:22">
      <c r="A33" s="16">
        <v>5</v>
      </c>
      <c r="B33" t="s">
        <v>160</v>
      </c>
      <c r="C33" t="s">
        <v>13</v>
      </c>
      <c r="D33">
        <v>37931</v>
      </c>
      <c r="E33">
        <v>148766</v>
      </c>
      <c r="F33">
        <v>7.4765540000000001</v>
      </c>
      <c r="G33">
        <v>0</v>
      </c>
      <c r="H33">
        <v>90.266000000000005</v>
      </c>
      <c r="I33">
        <v>19.5</v>
      </c>
      <c r="J33">
        <v>2.6</v>
      </c>
      <c r="K33">
        <v>21.4</v>
      </c>
      <c r="L33">
        <v>1.0142</v>
      </c>
      <c r="M33">
        <v>87.034000000000006</v>
      </c>
      <c r="N33">
        <v>93.058999999999997</v>
      </c>
      <c r="O33">
        <v>91.972999999999999</v>
      </c>
      <c r="P33">
        <v>13.7</v>
      </c>
      <c r="Q33">
        <v>26.9</v>
      </c>
      <c r="R33">
        <v>17.2</v>
      </c>
      <c r="S33">
        <v>5.48</v>
      </c>
      <c r="T33" s="16">
        <v>4</v>
      </c>
      <c r="U33" s="23">
        <f t="shared" si="0"/>
        <v>58</v>
      </c>
      <c r="V33" s="5"/>
    </row>
    <row r="34" spans="1:22">
      <c r="A34" s="16">
        <v>4</v>
      </c>
      <c r="B34" t="s">
        <v>161</v>
      </c>
      <c r="C34" t="s">
        <v>13</v>
      </c>
      <c r="D34">
        <v>37873</v>
      </c>
      <c r="E34">
        <v>148758</v>
      </c>
      <c r="F34">
        <v>7.2920910000000001</v>
      </c>
      <c r="G34">
        <v>0</v>
      </c>
      <c r="H34">
        <v>89.997</v>
      </c>
      <c r="I34">
        <v>21.1</v>
      </c>
      <c r="J34">
        <v>45.6</v>
      </c>
      <c r="K34">
        <v>116.8</v>
      </c>
      <c r="L34">
        <v>1.0135000000000001</v>
      </c>
      <c r="M34">
        <v>86.3</v>
      </c>
      <c r="N34">
        <v>92.113</v>
      </c>
      <c r="O34">
        <v>90.051000000000002</v>
      </c>
      <c r="P34">
        <v>16.899999999999999</v>
      </c>
      <c r="Q34">
        <v>25.5</v>
      </c>
      <c r="R34">
        <v>18.8</v>
      </c>
      <c r="S34">
        <v>5.49</v>
      </c>
      <c r="T34" s="16">
        <v>3</v>
      </c>
      <c r="U34" s="23">
        <f t="shared" si="0"/>
        <v>1077</v>
      </c>
      <c r="V34" s="5"/>
    </row>
    <row r="35" spans="1:22">
      <c r="A35" s="16">
        <v>3</v>
      </c>
      <c r="B35" t="s">
        <v>162</v>
      </c>
      <c r="C35" t="s">
        <v>13</v>
      </c>
      <c r="D35">
        <v>36796</v>
      </c>
      <c r="E35">
        <v>148609</v>
      </c>
      <c r="F35">
        <v>7.048006</v>
      </c>
      <c r="G35">
        <v>0</v>
      </c>
      <c r="H35">
        <v>88.936999999999998</v>
      </c>
      <c r="I35">
        <v>22.2</v>
      </c>
      <c r="J35">
        <v>51.9</v>
      </c>
      <c r="K35">
        <v>111.3</v>
      </c>
      <c r="L35">
        <v>1.0127999999999999</v>
      </c>
      <c r="M35">
        <v>85.665000000000006</v>
      </c>
      <c r="N35">
        <v>91.38</v>
      </c>
      <c r="O35">
        <v>87.271000000000001</v>
      </c>
      <c r="P35">
        <v>18</v>
      </c>
      <c r="Q35">
        <v>27.5</v>
      </c>
      <c r="R35">
        <v>20.5</v>
      </c>
      <c r="S35">
        <v>5.49</v>
      </c>
      <c r="T35" s="16">
        <v>2</v>
      </c>
      <c r="U35" s="23">
        <f t="shared" si="0"/>
        <v>1225</v>
      </c>
      <c r="V35" s="5"/>
    </row>
    <row r="36" spans="1:22">
      <c r="A36" s="16">
        <v>2</v>
      </c>
      <c r="B36" t="s">
        <v>163</v>
      </c>
      <c r="C36" t="s">
        <v>13</v>
      </c>
      <c r="D36">
        <v>35571</v>
      </c>
      <c r="E36">
        <v>148436</v>
      </c>
      <c r="F36">
        <v>7.0057600000000004</v>
      </c>
      <c r="G36">
        <v>0</v>
      </c>
      <c r="H36">
        <v>90.12</v>
      </c>
      <c r="I36">
        <v>22</v>
      </c>
      <c r="J36">
        <v>50.4</v>
      </c>
      <c r="K36">
        <v>102.8</v>
      </c>
      <c r="L36">
        <v>1.0125</v>
      </c>
      <c r="M36">
        <v>86.533000000000001</v>
      </c>
      <c r="N36">
        <v>92.771000000000001</v>
      </c>
      <c r="O36">
        <v>87.29</v>
      </c>
      <c r="P36">
        <v>18</v>
      </c>
      <c r="Q36">
        <v>26.6</v>
      </c>
      <c r="R36">
        <v>22.2</v>
      </c>
      <c r="S36">
        <v>5.49</v>
      </c>
      <c r="T36" s="16">
        <v>1</v>
      </c>
      <c r="U36" s="23">
        <f t="shared" si="0"/>
        <v>1189</v>
      </c>
      <c r="V36" s="5"/>
    </row>
    <row r="37" spans="1:22">
      <c r="A37" s="16">
        <v>1</v>
      </c>
      <c r="B37" t="s">
        <v>134</v>
      </c>
      <c r="C37" t="s">
        <v>13</v>
      </c>
      <c r="D37">
        <v>34382</v>
      </c>
      <c r="E37">
        <v>148271</v>
      </c>
      <c r="F37">
        <v>7.0716299999999999</v>
      </c>
      <c r="G37">
        <v>0</v>
      </c>
      <c r="H37">
        <v>89.433000000000007</v>
      </c>
      <c r="I37">
        <v>21.1</v>
      </c>
      <c r="J37">
        <v>47.2</v>
      </c>
      <c r="K37">
        <v>95.4</v>
      </c>
      <c r="L37">
        <v>1.0127999999999999</v>
      </c>
      <c r="M37">
        <v>84.042000000000002</v>
      </c>
      <c r="N37">
        <v>92.980999999999995</v>
      </c>
      <c r="O37">
        <v>87.667000000000002</v>
      </c>
      <c r="P37">
        <v>17.899999999999999</v>
      </c>
      <c r="Q37">
        <v>26.3</v>
      </c>
      <c r="R37">
        <v>20.7</v>
      </c>
      <c r="S37">
        <v>5.49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151384</v>
      </c>
      <c r="T6" s="22">
        <v>31</v>
      </c>
      <c r="U6" s="23">
        <f>D6-D7</f>
        <v>272</v>
      </c>
      <c r="V6" s="24">
        <v>1</v>
      </c>
    </row>
    <row r="7" spans="1:22">
      <c r="A7" s="16">
        <v>31</v>
      </c>
      <c r="D7">
        <v>151112</v>
      </c>
      <c r="T7" s="16">
        <v>30</v>
      </c>
      <c r="U7" s="23">
        <f>D7-D8</f>
        <v>276</v>
      </c>
      <c r="V7" s="4"/>
    </row>
    <row r="8" spans="1:22">
      <c r="A8" s="16">
        <v>30</v>
      </c>
      <c r="D8">
        <v>150836</v>
      </c>
      <c r="T8" s="16">
        <v>29</v>
      </c>
      <c r="U8" s="23">
        <f>D8-D9</f>
        <v>290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150546</v>
      </c>
      <c r="E9">
        <v>137407</v>
      </c>
      <c r="F9">
        <v>4.0811440000000001</v>
      </c>
      <c r="G9">
        <v>2</v>
      </c>
      <c r="H9">
        <v>45.331000000000003</v>
      </c>
      <c r="I9">
        <v>19.7</v>
      </c>
      <c r="J9">
        <v>12.6</v>
      </c>
      <c r="K9">
        <v>17</v>
      </c>
      <c r="L9">
        <v>1.006</v>
      </c>
      <c r="M9">
        <v>44.892000000000003</v>
      </c>
      <c r="N9">
        <v>45.795999999999999</v>
      </c>
      <c r="O9">
        <v>45.207000000000001</v>
      </c>
      <c r="P9">
        <v>13.7</v>
      </c>
      <c r="Q9">
        <v>27.2</v>
      </c>
      <c r="R9">
        <v>16.8</v>
      </c>
      <c r="S9">
        <v>4.9000000000000004</v>
      </c>
      <c r="T9" s="22">
        <v>28</v>
      </c>
      <c r="U9" s="23">
        <f t="shared" ref="U9:U36" si="0">D9-D10</f>
        <v>303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150243</v>
      </c>
      <c r="E10">
        <v>137332</v>
      </c>
      <c r="F10">
        <v>4.0503989999999996</v>
      </c>
      <c r="G10">
        <v>2</v>
      </c>
      <c r="H10">
        <v>45.503</v>
      </c>
      <c r="I10">
        <v>20.8</v>
      </c>
      <c r="J10">
        <v>10.7</v>
      </c>
      <c r="K10">
        <v>16.5</v>
      </c>
      <c r="L10">
        <v>1.0059</v>
      </c>
      <c r="M10">
        <v>45.046999999999997</v>
      </c>
      <c r="N10">
        <v>45.805</v>
      </c>
      <c r="O10">
        <v>45.046999999999997</v>
      </c>
      <c r="P10">
        <v>14.3</v>
      </c>
      <c r="Q10">
        <v>26.6</v>
      </c>
      <c r="R10">
        <v>18.2</v>
      </c>
      <c r="S10">
        <v>4.9000000000000004</v>
      </c>
      <c r="T10" s="16">
        <v>27</v>
      </c>
      <c r="U10" s="23">
        <f t="shared" si="0"/>
        <v>257</v>
      </c>
      <c r="V10" s="16"/>
    </row>
    <row r="11" spans="1:22">
      <c r="A11" s="16">
        <v>27</v>
      </c>
      <c r="B11" t="s">
        <v>174</v>
      </c>
      <c r="C11" t="s">
        <v>13</v>
      </c>
      <c r="D11">
        <v>149986</v>
      </c>
      <c r="E11">
        <v>137269</v>
      </c>
      <c r="F11">
        <v>4.0833959999999996</v>
      </c>
      <c r="G11">
        <v>2</v>
      </c>
      <c r="H11">
        <v>45.536999999999999</v>
      </c>
      <c r="I11">
        <v>20.8</v>
      </c>
      <c r="J11">
        <v>10.4</v>
      </c>
      <c r="K11">
        <v>16.399999999999999</v>
      </c>
      <c r="L11">
        <v>1.0059</v>
      </c>
      <c r="M11">
        <v>45.081000000000003</v>
      </c>
      <c r="N11">
        <v>45.814</v>
      </c>
      <c r="O11">
        <v>45.472000000000001</v>
      </c>
      <c r="P11">
        <v>14.9</v>
      </c>
      <c r="Q11">
        <v>27</v>
      </c>
      <c r="R11">
        <v>18</v>
      </c>
      <c r="S11">
        <v>4.9000000000000004</v>
      </c>
      <c r="T11" s="16">
        <v>26</v>
      </c>
      <c r="U11" s="23">
        <f t="shared" si="0"/>
        <v>250</v>
      </c>
      <c r="V11" s="16"/>
    </row>
    <row r="12" spans="1:22">
      <c r="A12" s="16">
        <v>26</v>
      </c>
      <c r="B12" t="s">
        <v>173</v>
      </c>
      <c r="C12" t="s">
        <v>13</v>
      </c>
      <c r="D12">
        <v>149736</v>
      </c>
      <c r="E12">
        <v>137207</v>
      </c>
      <c r="F12">
        <v>4.0644239999999998</v>
      </c>
      <c r="G12">
        <v>2</v>
      </c>
      <c r="H12">
        <v>45.353000000000002</v>
      </c>
      <c r="I12">
        <v>20</v>
      </c>
      <c r="J12">
        <v>12.4</v>
      </c>
      <c r="K12">
        <v>16.7</v>
      </c>
      <c r="L12">
        <v>1.0059</v>
      </c>
      <c r="M12">
        <v>44.91</v>
      </c>
      <c r="N12">
        <v>45.762999999999998</v>
      </c>
      <c r="O12">
        <v>45.106999999999999</v>
      </c>
      <c r="P12">
        <v>14.9</v>
      </c>
      <c r="Q12">
        <v>24.3</v>
      </c>
      <c r="R12">
        <v>17.5</v>
      </c>
      <c r="S12">
        <v>4.9000000000000004</v>
      </c>
      <c r="T12" s="16">
        <v>25</v>
      </c>
      <c r="U12" s="23">
        <f t="shared" si="0"/>
        <v>298</v>
      </c>
      <c r="V12" s="16"/>
    </row>
    <row r="13" spans="1:22">
      <c r="A13" s="16">
        <v>25</v>
      </c>
      <c r="B13" t="s">
        <v>172</v>
      </c>
      <c r="C13" t="s">
        <v>13</v>
      </c>
      <c r="D13">
        <v>149438</v>
      </c>
      <c r="E13">
        <v>137133</v>
      </c>
      <c r="F13">
        <v>4.0730170000000001</v>
      </c>
      <c r="G13">
        <v>2</v>
      </c>
      <c r="H13">
        <v>45.317</v>
      </c>
      <c r="I13">
        <v>19.5</v>
      </c>
      <c r="J13">
        <v>13.2</v>
      </c>
      <c r="K13">
        <v>17.100000000000001</v>
      </c>
      <c r="L13">
        <v>1.0059</v>
      </c>
      <c r="M13">
        <v>44.851999999999997</v>
      </c>
      <c r="N13">
        <v>45.795000000000002</v>
      </c>
      <c r="O13">
        <v>45.27</v>
      </c>
      <c r="P13">
        <v>14.9</v>
      </c>
      <c r="Q13">
        <v>26.4</v>
      </c>
      <c r="R13">
        <v>17.7</v>
      </c>
      <c r="S13">
        <v>4.9000000000000004</v>
      </c>
      <c r="T13" s="16">
        <v>24</v>
      </c>
      <c r="U13" s="23">
        <f t="shared" si="0"/>
        <v>318</v>
      </c>
      <c r="V13" s="16"/>
    </row>
    <row r="14" spans="1:22">
      <c r="A14" s="16">
        <v>24</v>
      </c>
      <c r="B14" t="s">
        <v>171</v>
      </c>
      <c r="C14" t="s">
        <v>13</v>
      </c>
      <c r="D14">
        <v>149120</v>
      </c>
      <c r="E14">
        <v>137055</v>
      </c>
      <c r="F14">
        <v>4.0543509999999996</v>
      </c>
      <c r="G14">
        <v>2</v>
      </c>
      <c r="H14">
        <v>45.334000000000003</v>
      </c>
      <c r="I14">
        <v>20.8</v>
      </c>
      <c r="J14">
        <v>12.3</v>
      </c>
      <c r="K14">
        <v>16.899999999999999</v>
      </c>
      <c r="L14">
        <v>1.0058</v>
      </c>
      <c r="M14">
        <v>44.947000000000003</v>
      </c>
      <c r="N14">
        <v>45.734000000000002</v>
      </c>
      <c r="O14">
        <v>45.185000000000002</v>
      </c>
      <c r="P14">
        <v>15.5</v>
      </c>
      <c r="Q14">
        <v>26.7</v>
      </c>
      <c r="R14">
        <v>18.600000000000001</v>
      </c>
      <c r="S14">
        <v>4.91</v>
      </c>
      <c r="T14" s="16">
        <v>23</v>
      </c>
      <c r="U14" s="23">
        <f t="shared" si="0"/>
        <v>295</v>
      </c>
      <c r="V14" s="16"/>
    </row>
    <row r="15" spans="1:22">
      <c r="A15" s="16">
        <v>23</v>
      </c>
      <c r="B15" t="s">
        <v>170</v>
      </c>
      <c r="C15" t="s">
        <v>13</v>
      </c>
      <c r="D15">
        <v>148825</v>
      </c>
      <c r="E15">
        <v>136981</v>
      </c>
      <c r="F15">
        <v>4.0672459999999999</v>
      </c>
      <c r="G15">
        <v>2</v>
      </c>
      <c r="H15">
        <v>45.34</v>
      </c>
      <c r="I15">
        <v>20.9</v>
      </c>
      <c r="J15">
        <v>12.3</v>
      </c>
      <c r="K15">
        <v>17.600000000000001</v>
      </c>
      <c r="L15">
        <v>1.0059</v>
      </c>
      <c r="M15">
        <v>44.832000000000001</v>
      </c>
      <c r="N15">
        <v>45.77</v>
      </c>
      <c r="O15">
        <v>45.234000000000002</v>
      </c>
      <c r="P15">
        <v>14.2</v>
      </c>
      <c r="Q15">
        <v>28</v>
      </c>
      <c r="R15">
        <v>17.899999999999999</v>
      </c>
      <c r="S15">
        <v>4.91</v>
      </c>
      <c r="T15" s="16">
        <v>22</v>
      </c>
      <c r="U15" s="23">
        <f t="shared" si="0"/>
        <v>295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148530</v>
      </c>
      <c r="E16">
        <v>136908</v>
      </c>
      <c r="F16">
        <v>4.058052</v>
      </c>
      <c r="G16">
        <v>2</v>
      </c>
      <c r="H16">
        <v>45.357999999999997</v>
      </c>
      <c r="I16">
        <v>21.4</v>
      </c>
      <c r="J16">
        <v>12.1</v>
      </c>
      <c r="K16">
        <v>16.600000000000001</v>
      </c>
      <c r="L16">
        <v>1.0059</v>
      </c>
      <c r="M16">
        <v>44.881999999999998</v>
      </c>
      <c r="N16">
        <v>46.317999999999998</v>
      </c>
      <c r="O16">
        <v>45.183999999999997</v>
      </c>
      <c r="P16">
        <v>13.9</v>
      </c>
      <c r="Q16">
        <v>28.3</v>
      </c>
      <c r="R16">
        <v>18.3</v>
      </c>
      <c r="S16">
        <v>4.91</v>
      </c>
      <c r="T16" s="22">
        <v>21</v>
      </c>
      <c r="U16" s="23">
        <f t="shared" si="0"/>
        <v>291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148239</v>
      </c>
      <c r="E17">
        <v>136836</v>
      </c>
      <c r="F17">
        <v>4.058243</v>
      </c>
      <c r="G17">
        <v>2</v>
      </c>
      <c r="H17">
        <v>45.518000000000001</v>
      </c>
      <c r="I17">
        <v>21</v>
      </c>
      <c r="J17">
        <v>10.5</v>
      </c>
      <c r="K17">
        <v>16.5</v>
      </c>
      <c r="L17">
        <v>1.0058</v>
      </c>
      <c r="M17">
        <v>45.145000000000003</v>
      </c>
      <c r="N17">
        <v>45.82</v>
      </c>
      <c r="O17">
        <v>45.231000000000002</v>
      </c>
      <c r="P17">
        <v>13.4</v>
      </c>
      <c r="Q17">
        <v>28.2</v>
      </c>
      <c r="R17">
        <v>18.5</v>
      </c>
      <c r="S17">
        <v>4.91</v>
      </c>
      <c r="T17" s="16">
        <v>20</v>
      </c>
      <c r="U17" s="23">
        <f t="shared" si="0"/>
        <v>252</v>
      </c>
      <c r="V17" s="16"/>
    </row>
    <row r="18" spans="1:22">
      <c r="A18" s="16">
        <v>20</v>
      </c>
      <c r="B18" t="s">
        <v>167</v>
      </c>
      <c r="C18" t="s">
        <v>13</v>
      </c>
      <c r="D18">
        <v>147987</v>
      </c>
      <c r="E18">
        <v>136774</v>
      </c>
      <c r="F18">
        <v>4.0861239999999999</v>
      </c>
      <c r="G18">
        <v>2</v>
      </c>
      <c r="H18">
        <v>45.563000000000002</v>
      </c>
      <c r="I18">
        <v>20.2</v>
      </c>
      <c r="J18">
        <v>10.3</v>
      </c>
      <c r="K18">
        <v>14.4</v>
      </c>
      <c r="L18">
        <v>1.0059</v>
      </c>
      <c r="M18">
        <v>45.084000000000003</v>
      </c>
      <c r="N18">
        <v>45.823999999999998</v>
      </c>
      <c r="O18">
        <v>45.51</v>
      </c>
      <c r="P18">
        <v>15.5</v>
      </c>
      <c r="Q18">
        <v>25.7</v>
      </c>
      <c r="R18">
        <v>18</v>
      </c>
      <c r="S18">
        <v>4.91</v>
      </c>
      <c r="T18" s="16">
        <v>19</v>
      </c>
      <c r="U18" s="23">
        <f t="shared" si="0"/>
        <v>247</v>
      </c>
      <c r="V18" s="16"/>
    </row>
    <row r="19" spans="1:22">
      <c r="A19" s="16">
        <v>19</v>
      </c>
      <c r="B19" t="s">
        <v>166</v>
      </c>
      <c r="C19" t="s">
        <v>13</v>
      </c>
      <c r="D19">
        <v>147740</v>
      </c>
      <c r="E19">
        <v>136713</v>
      </c>
      <c r="F19">
        <v>4.0962310000000004</v>
      </c>
      <c r="G19">
        <v>2</v>
      </c>
      <c r="H19">
        <v>45.441000000000003</v>
      </c>
      <c r="I19">
        <v>19</v>
      </c>
      <c r="J19">
        <v>12.1</v>
      </c>
      <c r="K19">
        <v>16.8</v>
      </c>
      <c r="L19">
        <v>1.0061</v>
      </c>
      <c r="M19">
        <v>44.984999999999999</v>
      </c>
      <c r="N19">
        <v>45.823999999999998</v>
      </c>
      <c r="O19">
        <v>45.345999999999997</v>
      </c>
      <c r="P19">
        <v>15.2</v>
      </c>
      <c r="Q19">
        <v>26</v>
      </c>
      <c r="R19">
        <v>16.5</v>
      </c>
      <c r="S19">
        <v>4.91</v>
      </c>
      <c r="T19" s="16">
        <v>18</v>
      </c>
      <c r="U19" s="23">
        <f t="shared" si="0"/>
        <v>290</v>
      </c>
      <c r="V19" s="16"/>
    </row>
    <row r="20" spans="1:22">
      <c r="A20" s="16">
        <v>18</v>
      </c>
      <c r="B20" t="s">
        <v>165</v>
      </c>
      <c r="C20" t="s">
        <v>13</v>
      </c>
      <c r="D20">
        <v>147450</v>
      </c>
      <c r="E20">
        <v>136641</v>
      </c>
      <c r="F20">
        <v>4.0721189999999998</v>
      </c>
      <c r="G20">
        <v>2</v>
      </c>
      <c r="H20">
        <v>45.311999999999998</v>
      </c>
      <c r="I20">
        <v>20.6</v>
      </c>
      <c r="J20">
        <v>12.9</v>
      </c>
      <c r="K20">
        <v>18</v>
      </c>
      <c r="L20">
        <v>1.0059</v>
      </c>
      <c r="M20">
        <v>44.883000000000003</v>
      </c>
      <c r="N20">
        <v>45.759</v>
      </c>
      <c r="O20">
        <v>45.256999999999998</v>
      </c>
      <c r="P20">
        <v>16</v>
      </c>
      <c r="Q20">
        <v>25.8</v>
      </c>
      <c r="R20">
        <v>17.7</v>
      </c>
      <c r="S20">
        <v>4.91</v>
      </c>
      <c r="T20" s="16">
        <v>17</v>
      </c>
      <c r="U20" s="23">
        <f t="shared" si="0"/>
        <v>309</v>
      </c>
      <c r="V20" s="16"/>
    </row>
    <row r="21" spans="1:22">
      <c r="A21" s="16">
        <v>17</v>
      </c>
      <c r="B21" t="s">
        <v>164</v>
      </c>
      <c r="C21" t="s">
        <v>13</v>
      </c>
      <c r="D21">
        <v>147141</v>
      </c>
      <c r="E21">
        <v>136565</v>
      </c>
      <c r="F21">
        <v>4.0581290000000001</v>
      </c>
      <c r="G21">
        <v>2</v>
      </c>
      <c r="H21">
        <v>45.362000000000002</v>
      </c>
      <c r="I21">
        <v>20.100000000000001</v>
      </c>
      <c r="J21">
        <v>12.4</v>
      </c>
      <c r="K21">
        <v>17</v>
      </c>
      <c r="L21">
        <v>1.0059</v>
      </c>
      <c r="M21">
        <v>44.933</v>
      </c>
      <c r="N21">
        <v>45.79</v>
      </c>
      <c r="O21">
        <v>45.180999999999997</v>
      </c>
      <c r="P21">
        <v>15.4</v>
      </c>
      <c r="Q21">
        <v>25.8</v>
      </c>
      <c r="R21">
        <v>18.3</v>
      </c>
      <c r="S21">
        <v>4.91</v>
      </c>
      <c r="T21" s="16">
        <v>16</v>
      </c>
      <c r="U21" s="23">
        <f t="shared" si="0"/>
        <v>298</v>
      </c>
      <c r="V21" s="16"/>
    </row>
    <row r="22" spans="1:22">
      <c r="A22" s="16">
        <v>16</v>
      </c>
      <c r="B22" t="s">
        <v>149</v>
      </c>
      <c r="C22" t="s">
        <v>13</v>
      </c>
      <c r="D22">
        <v>146843</v>
      </c>
      <c r="E22">
        <v>136491</v>
      </c>
      <c r="F22">
        <v>4.0575530000000004</v>
      </c>
      <c r="G22">
        <v>2</v>
      </c>
      <c r="H22">
        <v>45.350999999999999</v>
      </c>
      <c r="I22">
        <v>21.2</v>
      </c>
      <c r="J22">
        <v>12.1</v>
      </c>
      <c r="K22">
        <v>17.899999999999999</v>
      </c>
      <c r="L22">
        <v>1.0059</v>
      </c>
      <c r="M22">
        <v>44.959000000000003</v>
      </c>
      <c r="N22">
        <v>46.344999999999999</v>
      </c>
      <c r="O22">
        <v>45.116</v>
      </c>
      <c r="P22">
        <v>15.4</v>
      </c>
      <c r="Q22">
        <v>26.5</v>
      </c>
      <c r="R22">
        <v>18</v>
      </c>
      <c r="S22">
        <v>4.91</v>
      </c>
      <c r="T22" s="16">
        <v>15</v>
      </c>
      <c r="U22" s="23">
        <f t="shared" si="0"/>
        <v>291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146552</v>
      </c>
      <c r="E23">
        <v>136419</v>
      </c>
      <c r="F23">
        <v>4.0502690000000001</v>
      </c>
      <c r="G23">
        <v>2</v>
      </c>
      <c r="H23">
        <v>45.381999999999998</v>
      </c>
      <c r="I23">
        <v>20.2</v>
      </c>
      <c r="J23">
        <v>12</v>
      </c>
      <c r="K23">
        <v>16.100000000000001</v>
      </c>
      <c r="L23">
        <v>1.0058</v>
      </c>
      <c r="M23">
        <v>45.04</v>
      </c>
      <c r="N23">
        <v>45.767000000000003</v>
      </c>
      <c r="O23">
        <v>45.115000000000002</v>
      </c>
      <c r="P23">
        <v>15.1</v>
      </c>
      <c r="Q23">
        <v>27.2</v>
      </c>
      <c r="R23">
        <v>18.5</v>
      </c>
      <c r="S23">
        <v>4.91</v>
      </c>
      <c r="T23" s="22">
        <v>14</v>
      </c>
      <c r="U23" s="23">
        <f t="shared" si="0"/>
        <v>288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146264</v>
      </c>
      <c r="E24">
        <v>136347</v>
      </c>
      <c r="F24">
        <v>4.0797270000000001</v>
      </c>
      <c r="G24">
        <v>2</v>
      </c>
      <c r="H24">
        <v>45.588000000000001</v>
      </c>
      <c r="I24">
        <v>19.399999999999999</v>
      </c>
      <c r="J24">
        <v>10.5</v>
      </c>
      <c r="K24">
        <v>17</v>
      </c>
      <c r="L24">
        <v>1.006</v>
      </c>
      <c r="M24">
        <v>45.118000000000002</v>
      </c>
      <c r="N24">
        <v>45.887</v>
      </c>
      <c r="O24">
        <v>45.292999999999999</v>
      </c>
      <c r="P24">
        <v>13.3</v>
      </c>
      <c r="Q24">
        <v>26.4</v>
      </c>
      <c r="R24">
        <v>17.399999999999999</v>
      </c>
      <c r="S24">
        <v>4.91</v>
      </c>
      <c r="T24" s="16">
        <v>13</v>
      </c>
      <c r="U24" s="23">
        <f t="shared" si="0"/>
        <v>252</v>
      </c>
      <c r="V24" s="16"/>
    </row>
    <row r="25" spans="1:22">
      <c r="A25" s="16">
        <v>13</v>
      </c>
      <c r="B25" t="s">
        <v>152</v>
      </c>
      <c r="C25" t="s">
        <v>13</v>
      </c>
      <c r="D25">
        <v>146012</v>
      </c>
      <c r="E25">
        <v>136285</v>
      </c>
      <c r="F25">
        <v>4.0691290000000002</v>
      </c>
      <c r="G25">
        <v>2</v>
      </c>
      <c r="H25">
        <v>45.588999999999999</v>
      </c>
      <c r="I25">
        <v>19.5</v>
      </c>
      <c r="J25">
        <v>10.5</v>
      </c>
      <c r="K25">
        <v>17.2</v>
      </c>
      <c r="L25">
        <v>1.0059</v>
      </c>
      <c r="M25">
        <v>45.2</v>
      </c>
      <c r="N25">
        <v>45.838000000000001</v>
      </c>
      <c r="O25">
        <v>45.298999999999999</v>
      </c>
      <c r="P25">
        <v>14.4</v>
      </c>
      <c r="Q25">
        <v>24.4</v>
      </c>
      <c r="R25">
        <v>18.100000000000001</v>
      </c>
      <c r="S25">
        <v>4.91</v>
      </c>
      <c r="T25" s="16">
        <v>12</v>
      </c>
      <c r="U25" s="23">
        <f t="shared" si="0"/>
        <v>253</v>
      </c>
      <c r="V25" s="16"/>
    </row>
    <row r="26" spans="1:22">
      <c r="A26" s="16">
        <v>12</v>
      </c>
      <c r="B26" t="s">
        <v>153</v>
      </c>
      <c r="C26" t="s">
        <v>13</v>
      </c>
      <c r="D26">
        <v>145759</v>
      </c>
      <c r="E26">
        <v>136223</v>
      </c>
      <c r="F26">
        <v>4.0893550000000003</v>
      </c>
      <c r="G26">
        <v>2</v>
      </c>
      <c r="H26">
        <v>45.453000000000003</v>
      </c>
      <c r="I26">
        <v>17.899999999999999</v>
      </c>
      <c r="J26">
        <v>12.5</v>
      </c>
      <c r="K26">
        <v>18</v>
      </c>
      <c r="L26">
        <v>1.0061</v>
      </c>
      <c r="M26">
        <v>45.066000000000003</v>
      </c>
      <c r="N26">
        <v>45.838999999999999</v>
      </c>
      <c r="O26">
        <v>45.241</v>
      </c>
      <c r="P26">
        <v>14.3</v>
      </c>
      <c r="Q26">
        <v>21.2</v>
      </c>
      <c r="R26">
        <v>16.399999999999999</v>
      </c>
      <c r="S26">
        <v>4.91</v>
      </c>
      <c r="T26" s="16">
        <v>11</v>
      </c>
      <c r="U26" s="23">
        <f t="shared" si="0"/>
        <v>300</v>
      </c>
      <c r="V26" s="16"/>
    </row>
    <row r="27" spans="1:22">
      <c r="A27" s="16">
        <v>11</v>
      </c>
      <c r="B27" t="s">
        <v>154</v>
      </c>
      <c r="C27" t="s">
        <v>13</v>
      </c>
      <c r="D27">
        <v>145459</v>
      </c>
      <c r="E27">
        <v>136150</v>
      </c>
      <c r="F27">
        <v>4.1049870000000004</v>
      </c>
      <c r="G27">
        <v>2</v>
      </c>
      <c r="H27">
        <v>45.384999999999998</v>
      </c>
      <c r="I27">
        <v>18.8</v>
      </c>
      <c r="J27">
        <v>12.7</v>
      </c>
      <c r="K27">
        <v>16.600000000000001</v>
      </c>
      <c r="L27">
        <v>1.0062</v>
      </c>
      <c r="M27">
        <v>45.042999999999999</v>
      </c>
      <c r="N27">
        <v>45.774999999999999</v>
      </c>
      <c r="O27">
        <v>45.259</v>
      </c>
      <c r="P27">
        <v>15.4</v>
      </c>
      <c r="Q27">
        <v>25.1</v>
      </c>
      <c r="R27">
        <v>15.5</v>
      </c>
      <c r="S27">
        <v>4.91</v>
      </c>
      <c r="T27" s="16">
        <v>10</v>
      </c>
      <c r="U27" s="23">
        <f t="shared" si="0"/>
        <v>305</v>
      </c>
      <c r="V27" s="16"/>
    </row>
    <row r="28" spans="1:22">
      <c r="A28" s="16">
        <v>10</v>
      </c>
      <c r="B28" t="s">
        <v>155</v>
      </c>
      <c r="C28" t="s">
        <v>13</v>
      </c>
      <c r="D28">
        <v>145154</v>
      </c>
      <c r="E28">
        <v>136075</v>
      </c>
      <c r="F28">
        <v>4.0880219999999996</v>
      </c>
      <c r="G28">
        <v>2</v>
      </c>
      <c r="H28">
        <v>45.363</v>
      </c>
      <c r="I28">
        <v>18.899999999999999</v>
      </c>
      <c r="J28">
        <v>12.7</v>
      </c>
      <c r="K28">
        <v>15.9</v>
      </c>
      <c r="L28">
        <v>1.006</v>
      </c>
      <c r="M28">
        <v>45.011000000000003</v>
      </c>
      <c r="N28">
        <v>45.793999999999997</v>
      </c>
      <c r="O28">
        <v>45.377000000000002</v>
      </c>
      <c r="P28">
        <v>15.6</v>
      </c>
      <c r="Q28">
        <v>25.2</v>
      </c>
      <c r="R28">
        <v>17.2</v>
      </c>
      <c r="S28">
        <v>4.91</v>
      </c>
      <c r="T28" s="16">
        <v>9</v>
      </c>
      <c r="U28" s="23">
        <f t="shared" si="0"/>
        <v>306</v>
      </c>
      <c r="V28" s="16"/>
    </row>
    <row r="29" spans="1:22">
      <c r="A29" s="16">
        <v>9</v>
      </c>
      <c r="B29" t="s">
        <v>156</v>
      </c>
      <c r="C29" t="s">
        <v>13</v>
      </c>
      <c r="D29">
        <v>144848</v>
      </c>
      <c r="E29">
        <v>135999</v>
      </c>
      <c r="F29">
        <v>4.0852690000000003</v>
      </c>
      <c r="G29">
        <v>2</v>
      </c>
      <c r="H29">
        <v>45.374000000000002</v>
      </c>
      <c r="I29">
        <v>18.600000000000001</v>
      </c>
      <c r="J29">
        <v>12.6</v>
      </c>
      <c r="K29">
        <v>18.5</v>
      </c>
      <c r="L29">
        <v>1.006</v>
      </c>
      <c r="M29">
        <v>44.896999999999998</v>
      </c>
      <c r="N29">
        <v>45.798999999999999</v>
      </c>
      <c r="O29">
        <v>45.304000000000002</v>
      </c>
      <c r="P29">
        <v>14.7</v>
      </c>
      <c r="Q29">
        <v>24.6</v>
      </c>
      <c r="R29">
        <v>17</v>
      </c>
      <c r="S29">
        <v>4.91</v>
      </c>
      <c r="T29" s="16">
        <v>8</v>
      </c>
      <c r="U29" s="23">
        <f t="shared" si="0"/>
        <v>303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144545</v>
      </c>
      <c r="E30">
        <v>135925</v>
      </c>
      <c r="F30">
        <v>4.0571809999999999</v>
      </c>
      <c r="G30">
        <v>2</v>
      </c>
      <c r="H30">
        <v>45.402999999999999</v>
      </c>
      <c r="I30">
        <v>19.7</v>
      </c>
      <c r="J30">
        <v>12.1</v>
      </c>
      <c r="K30">
        <v>16.899999999999999</v>
      </c>
      <c r="L30">
        <v>1.0058</v>
      </c>
      <c r="M30">
        <v>44.999000000000002</v>
      </c>
      <c r="N30">
        <v>45.805</v>
      </c>
      <c r="O30">
        <v>45.194000000000003</v>
      </c>
      <c r="P30">
        <v>15.2</v>
      </c>
      <c r="Q30">
        <v>25.9</v>
      </c>
      <c r="R30">
        <v>18.399999999999999</v>
      </c>
      <c r="S30">
        <v>4.91</v>
      </c>
      <c r="T30" s="22">
        <v>7</v>
      </c>
      <c r="U30" s="23">
        <f t="shared" si="0"/>
        <v>291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144254</v>
      </c>
      <c r="E31">
        <v>135853</v>
      </c>
      <c r="F31">
        <v>4.0407830000000002</v>
      </c>
      <c r="G31">
        <v>2</v>
      </c>
      <c r="H31">
        <v>45.584000000000003</v>
      </c>
      <c r="I31">
        <v>18.7</v>
      </c>
      <c r="J31">
        <v>10.6</v>
      </c>
      <c r="K31">
        <v>16.3</v>
      </c>
      <c r="L31">
        <v>1.0058</v>
      </c>
      <c r="M31">
        <v>45.073999999999998</v>
      </c>
      <c r="N31">
        <v>45.837000000000003</v>
      </c>
      <c r="O31">
        <v>45.073999999999998</v>
      </c>
      <c r="P31">
        <v>15.1</v>
      </c>
      <c r="Q31">
        <v>25.8</v>
      </c>
      <c r="R31">
        <v>19</v>
      </c>
      <c r="S31">
        <v>4.91</v>
      </c>
      <c r="T31" s="16">
        <v>6</v>
      </c>
      <c r="U31" s="23">
        <f t="shared" si="0"/>
        <v>255</v>
      </c>
      <c r="V31" s="5"/>
    </row>
    <row r="32" spans="1:22">
      <c r="A32" s="16">
        <v>6</v>
      </c>
      <c r="B32" t="s">
        <v>159</v>
      </c>
      <c r="C32" t="s">
        <v>13</v>
      </c>
      <c r="D32">
        <v>143999</v>
      </c>
      <c r="E32">
        <v>135790</v>
      </c>
      <c r="F32">
        <v>4.0893629999999996</v>
      </c>
      <c r="G32">
        <v>2</v>
      </c>
      <c r="H32">
        <v>45.576000000000001</v>
      </c>
      <c r="I32">
        <v>19.5</v>
      </c>
      <c r="J32">
        <v>10.7</v>
      </c>
      <c r="K32">
        <v>15.3</v>
      </c>
      <c r="L32">
        <v>1.006</v>
      </c>
      <c r="M32">
        <v>45.09</v>
      </c>
      <c r="N32">
        <v>45.828000000000003</v>
      </c>
      <c r="O32">
        <v>45.396000000000001</v>
      </c>
      <c r="P32">
        <v>15.4</v>
      </c>
      <c r="Q32">
        <v>24.8</v>
      </c>
      <c r="R32">
        <v>17.2</v>
      </c>
      <c r="S32">
        <v>4.91</v>
      </c>
      <c r="T32" s="16">
        <v>5</v>
      </c>
      <c r="U32" s="23">
        <f t="shared" si="0"/>
        <v>255</v>
      </c>
      <c r="V32" s="5"/>
    </row>
    <row r="33" spans="1:22">
      <c r="A33" s="16">
        <v>5</v>
      </c>
      <c r="B33" t="s">
        <v>160</v>
      </c>
      <c r="C33" t="s">
        <v>13</v>
      </c>
      <c r="D33">
        <v>143744</v>
      </c>
      <c r="E33">
        <v>135728</v>
      </c>
      <c r="F33">
        <v>4.0793600000000003</v>
      </c>
      <c r="G33">
        <v>2</v>
      </c>
      <c r="H33">
        <v>45.417000000000002</v>
      </c>
      <c r="I33">
        <v>19.3</v>
      </c>
      <c r="J33">
        <v>12.2</v>
      </c>
      <c r="K33">
        <v>15.8</v>
      </c>
      <c r="L33">
        <v>1.006</v>
      </c>
      <c r="M33">
        <v>45.085999999999999</v>
      </c>
      <c r="N33">
        <v>45.835000000000001</v>
      </c>
      <c r="O33">
        <v>45.27</v>
      </c>
      <c r="P33">
        <v>15.2</v>
      </c>
      <c r="Q33">
        <v>24.9</v>
      </c>
      <c r="R33">
        <v>17.3</v>
      </c>
      <c r="S33">
        <v>4.91</v>
      </c>
      <c r="T33" s="16">
        <v>4</v>
      </c>
      <c r="U33" s="23">
        <f t="shared" si="0"/>
        <v>294</v>
      </c>
      <c r="V33" s="5"/>
    </row>
    <row r="34" spans="1:22">
      <c r="A34" s="16">
        <v>4</v>
      </c>
      <c r="B34" t="s">
        <v>161</v>
      </c>
      <c r="C34" t="s">
        <v>13</v>
      </c>
      <c r="D34">
        <v>143450</v>
      </c>
      <c r="E34">
        <v>135655</v>
      </c>
      <c r="F34">
        <v>4.0725899999999999</v>
      </c>
      <c r="G34">
        <v>2</v>
      </c>
      <c r="H34">
        <v>45.354999999999997</v>
      </c>
      <c r="I34">
        <v>19.399999999999999</v>
      </c>
      <c r="J34">
        <v>12.9</v>
      </c>
      <c r="K34">
        <v>17.3</v>
      </c>
      <c r="L34">
        <v>1.0059</v>
      </c>
      <c r="M34">
        <v>44.997999999999998</v>
      </c>
      <c r="N34">
        <v>45.776000000000003</v>
      </c>
      <c r="O34">
        <v>45.298999999999999</v>
      </c>
      <c r="P34">
        <v>15.8</v>
      </c>
      <c r="Q34">
        <v>24.4</v>
      </c>
      <c r="R34">
        <v>17.899999999999999</v>
      </c>
      <c r="S34">
        <v>4.92</v>
      </c>
      <c r="T34" s="16">
        <v>3</v>
      </c>
      <c r="U34" s="23">
        <f t="shared" si="0"/>
        <v>310</v>
      </c>
      <c r="V34" s="5"/>
    </row>
    <row r="35" spans="1:22">
      <c r="A35" s="16">
        <v>3</v>
      </c>
      <c r="B35" t="s">
        <v>162</v>
      </c>
      <c r="C35" t="s">
        <v>13</v>
      </c>
      <c r="D35">
        <v>143140</v>
      </c>
      <c r="E35">
        <v>135579</v>
      </c>
      <c r="F35">
        <v>4.0608250000000004</v>
      </c>
      <c r="G35">
        <v>2</v>
      </c>
      <c r="H35">
        <v>45.341999999999999</v>
      </c>
      <c r="I35">
        <v>19.899999999999999</v>
      </c>
      <c r="J35">
        <v>12.6</v>
      </c>
      <c r="K35">
        <v>17.8</v>
      </c>
      <c r="L35">
        <v>1.0059</v>
      </c>
      <c r="M35">
        <v>44.936999999999998</v>
      </c>
      <c r="N35">
        <v>45.737000000000002</v>
      </c>
      <c r="O35">
        <v>45.183</v>
      </c>
      <c r="P35">
        <v>15.7</v>
      </c>
      <c r="Q35">
        <v>26</v>
      </c>
      <c r="R35">
        <v>18.100000000000001</v>
      </c>
      <c r="S35">
        <v>4.92</v>
      </c>
      <c r="T35" s="16">
        <v>2</v>
      </c>
      <c r="U35" s="23">
        <f t="shared" si="0"/>
        <v>303</v>
      </c>
      <c r="V35" s="5"/>
    </row>
    <row r="36" spans="1:22">
      <c r="A36" s="16">
        <v>2</v>
      </c>
      <c r="B36" t="s">
        <v>163</v>
      </c>
      <c r="C36" t="s">
        <v>13</v>
      </c>
      <c r="D36">
        <v>142837</v>
      </c>
      <c r="E36">
        <v>135504</v>
      </c>
      <c r="F36">
        <v>4.0345969999999998</v>
      </c>
      <c r="G36">
        <v>2</v>
      </c>
      <c r="H36">
        <v>45.374000000000002</v>
      </c>
      <c r="I36">
        <v>19.600000000000001</v>
      </c>
      <c r="J36">
        <v>12.6</v>
      </c>
      <c r="K36">
        <v>16.8</v>
      </c>
      <c r="L36">
        <v>1.0057</v>
      </c>
      <c r="M36">
        <v>45.036000000000001</v>
      </c>
      <c r="N36">
        <v>45.756999999999998</v>
      </c>
      <c r="O36">
        <v>45.087000000000003</v>
      </c>
      <c r="P36">
        <v>15.7</v>
      </c>
      <c r="Q36">
        <v>23.5</v>
      </c>
      <c r="R36">
        <v>19.5</v>
      </c>
      <c r="S36">
        <v>4.92</v>
      </c>
      <c r="T36" s="16">
        <v>1</v>
      </c>
      <c r="U36" s="23">
        <f t="shared" si="0"/>
        <v>303</v>
      </c>
      <c r="V36" s="5"/>
    </row>
    <row r="37" spans="1:22">
      <c r="A37" s="16">
        <v>1</v>
      </c>
      <c r="B37" t="s">
        <v>134</v>
      </c>
      <c r="C37" t="s">
        <v>13</v>
      </c>
      <c r="D37">
        <v>142534</v>
      </c>
      <c r="E37">
        <v>135429</v>
      </c>
      <c r="F37">
        <v>4.0672779999999999</v>
      </c>
      <c r="G37">
        <v>2</v>
      </c>
      <c r="H37">
        <v>45.389000000000003</v>
      </c>
      <c r="I37">
        <v>18.399999999999999</v>
      </c>
      <c r="J37">
        <v>12.6</v>
      </c>
      <c r="K37">
        <v>17.7</v>
      </c>
      <c r="L37">
        <v>1.0059</v>
      </c>
      <c r="M37">
        <v>44.944000000000003</v>
      </c>
      <c r="N37">
        <v>45.79</v>
      </c>
      <c r="O37">
        <v>45.116</v>
      </c>
      <c r="P37">
        <v>15.3</v>
      </c>
      <c r="Q37">
        <v>24</v>
      </c>
      <c r="R37">
        <v>17.3</v>
      </c>
      <c r="S37">
        <v>4.92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608242</v>
      </c>
      <c r="T6" s="22">
        <v>31</v>
      </c>
      <c r="U6" s="23">
        <f>D6-D7</f>
        <v>414</v>
      </c>
      <c r="V6" s="24">
        <v>1</v>
      </c>
    </row>
    <row r="7" spans="1:22">
      <c r="A7" s="16">
        <v>31</v>
      </c>
      <c r="D7">
        <v>607828</v>
      </c>
      <c r="T7" s="16">
        <v>30</v>
      </c>
      <c r="U7" s="23">
        <f>D7-D8</f>
        <v>76</v>
      </c>
      <c r="V7" s="4"/>
    </row>
    <row r="8" spans="1:22">
      <c r="A8" s="16">
        <v>30</v>
      </c>
      <c r="D8">
        <v>607752</v>
      </c>
      <c r="T8" s="16">
        <v>29</v>
      </c>
      <c r="U8" s="23">
        <f>D8-D9</f>
        <v>364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607388</v>
      </c>
      <c r="E9">
        <v>107760</v>
      </c>
      <c r="F9">
        <v>6.9708819999999996</v>
      </c>
      <c r="G9">
        <v>0</v>
      </c>
      <c r="H9">
        <v>88.396000000000001</v>
      </c>
      <c r="I9">
        <v>20.9</v>
      </c>
      <c r="J9">
        <v>10.5</v>
      </c>
      <c r="K9">
        <v>89.7</v>
      </c>
      <c r="L9">
        <v>1.0126999999999999</v>
      </c>
      <c r="M9">
        <v>83.936000000000007</v>
      </c>
      <c r="N9">
        <v>91.652000000000001</v>
      </c>
      <c r="O9">
        <v>85.91</v>
      </c>
      <c r="P9">
        <v>11.7</v>
      </c>
      <c r="Q9">
        <v>32</v>
      </c>
      <c r="R9">
        <v>19.600000000000001</v>
      </c>
      <c r="S9">
        <v>5.6</v>
      </c>
      <c r="T9" s="22">
        <v>28</v>
      </c>
      <c r="U9" s="23">
        <f t="shared" ref="U9:U36" si="0">D9-D10</f>
        <v>251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607137</v>
      </c>
      <c r="E10">
        <v>107724</v>
      </c>
      <c r="F10">
        <v>7.0416249999999998</v>
      </c>
      <c r="G10">
        <v>0</v>
      </c>
      <c r="H10">
        <v>91.372</v>
      </c>
      <c r="I10">
        <v>22.3</v>
      </c>
      <c r="J10">
        <v>6.3</v>
      </c>
      <c r="K10">
        <v>89</v>
      </c>
      <c r="L10">
        <v>1.0129999999999999</v>
      </c>
      <c r="M10">
        <v>85.981999999999999</v>
      </c>
      <c r="N10">
        <v>93.602999999999994</v>
      </c>
      <c r="O10">
        <v>86.543999999999997</v>
      </c>
      <c r="P10">
        <v>12</v>
      </c>
      <c r="Q10">
        <v>31.8</v>
      </c>
      <c r="R10">
        <v>18.7</v>
      </c>
      <c r="S10">
        <v>5.61</v>
      </c>
      <c r="T10" s="16">
        <v>27</v>
      </c>
      <c r="U10" s="23">
        <f t="shared" si="0"/>
        <v>149</v>
      </c>
      <c r="V10" s="16"/>
    </row>
    <row r="11" spans="1:22">
      <c r="A11" s="16">
        <v>27</v>
      </c>
      <c r="B11" t="s">
        <v>174</v>
      </c>
      <c r="C11" t="s">
        <v>13</v>
      </c>
      <c r="D11">
        <v>606988</v>
      </c>
      <c r="E11">
        <v>107704</v>
      </c>
      <c r="F11">
        <v>7.5142509999999998</v>
      </c>
      <c r="G11">
        <v>0</v>
      </c>
      <c r="H11">
        <v>91.584999999999994</v>
      </c>
      <c r="I11">
        <v>22.5</v>
      </c>
      <c r="J11">
        <v>2.7</v>
      </c>
      <c r="K11">
        <v>86</v>
      </c>
      <c r="L11">
        <v>1.0145999999999999</v>
      </c>
      <c r="M11">
        <v>88.149000000000001</v>
      </c>
      <c r="N11">
        <v>93.911000000000001</v>
      </c>
      <c r="O11">
        <v>91.694000000000003</v>
      </c>
      <c r="P11">
        <v>12.5</v>
      </c>
      <c r="Q11">
        <v>35.299999999999997</v>
      </c>
      <c r="R11">
        <v>15.1</v>
      </c>
      <c r="S11">
        <v>5.61</v>
      </c>
      <c r="T11" s="16">
        <v>26</v>
      </c>
      <c r="U11" s="23">
        <f t="shared" si="0"/>
        <v>62</v>
      </c>
      <c r="V11" s="16"/>
    </row>
    <row r="12" spans="1:22">
      <c r="A12" s="16">
        <v>26</v>
      </c>
      <c r="B12" t="s">
        <v>173</v>
      </c>
      <c r="C12" t="s">
        <v>13</v>
      </c>
      <c r="D12">
        <v>606926</v>
      </c>
      <c r="E12">
        <v>107695</v>
      </c>
      <c r="F12">
        <v>7.2365659999999998</v>
      </c>
      <c r="G12">
        <v>0</v>
      </c>
      <c r="H12">
        <v>89.366</v>
      </c>
      <c r="I12">
        <v>21.8</v>
      </c>
      <c r="J12">
        <v>19.2</v>
      </c>
      <c r="K12">
        <v>90.9</v>
      </c>
      <c r="L12">
        <v>1.0132000000000001</v>
      </c>
      <c r="M12">
        <v>85.238</v>
      </c>
      <c r="N12">
        <v>92.926000000000002</v>
      </c>
      <c r="O12">
        <v>89.91</v>
      </c>
      <c r="P12">
        <v>13.4</v>
      </c>
      <c r="Q12">
        <v>31.5</v>
      </c>
      <c r="R12">
        <v>20.6</v>
      </c>
      <c r="S12">
        <v>5.61</v>
      </c>
      <c r="T12" s="16">
        <v>25</v>
      </c>
      <c r="U12" s="23">
        <f t="shared" si="0"/>
        <v>454</v>
      </c>
      <c r="V12" s="16"/>
    </row>
    <row r="13" spans="1:22">
      <c r="A13" s="16">
        <v>25</v>
      </c>
      <c r="B13" t="s">
        <v>172</v>
      </c>
      <c r="C13" t="s">
        <v>13</v>
      </c>
      <c r="D13">
        <v>606472</v>
      </c>
      <c r="E13">
        <v>107631</v>
      </c>
      <c r="F13">
        <v>7.2760920000000002</v>
      </c>
      <c r="G13">
        <v>0</v>
      </c>
      <c r="H13">
        <v>89.567999999999998</v>
      </c>
      <c r="I13">
        <v>20.399999999999999</v>
      </c>
      <c r="J13">
        <v>9.1999999999999993</v>
      </c>
      <c r="K13">
        <v>87.5</v>
      </c>
      <c r="L13">
        <v>1.0134000000000001</v>
      </c>
      <c r="M13">
        <v>85.313999999999993</v>
      </c>
      <c r="N13">
        <v>93.363</v>
      </c>
      <c r="O13">
        <v>90.197000000000003</v>
      </c>
      <c r="P13">
        <v>12.9</v>
      </c>
      <c r="Q13">
        <v>30.2</v>
      </c>
      <c r="R13">
        <v>19.8</v>
      </c>
      <c r="S13">
        <v>5.61</v>
      </c>
      <c r="T13" s="16">
        <v>24</v>
      </c>
      <c r="U13" s="23">
        <f t="shared" si="0"/>
        <v>220</v>
      </c>
      <c r="V13" s="16"/>
    </row>
    <row r="14" spans="1:22">
      <c r="A14" s="16">
        <v>24</v>
      </c>
      <c r="B14" t="s">
        <v>171</v>
      </c>
      <c r="C14" t="s">
        <v>13</v>
      </c>
      <c r="D14">
        <v>606252</v>
      </c>
      <c r="E14">
        <v>107601</v>
      </c>
      <c r="F14">
        <v>7.0403479999999998</v>
      </c>
      <c r="G14">
        <v>0</v>
      </c>
      <c r="H14">
        <v>88.736999999999995</v>
      </c>
      <c r="I14">
        <v>21.4</v>
      </c>
      <c r="J14">
        <v>2.2999999999999998</v>
      </c>
      <c r="K14">
        <v>6.6</v>
      </c>
      <c r="L14">
        <v>1.0134000000000001</v>
      </c>
      <c r="M14">
        <v>85.546999999999997</v>
      </c>
      <c r="N14">
        <v>91.617999999999995</v>
      </c>
      <c r="O14">
        <v>85.566999999999993</v>
      </c>
      <c r="P14">
        <v>13.3</v>
      </c>
      <c r="Q14">
        <v>31.1</v>
      </c>
      <c r="R14">
        <v>15.9</v>
      </c>
      <c r="S14">
        <v>5.62</v>
      </c>
      <c r="T14" s="16">
        <v>23</v>
      </c>
      <c r="U14" s="23">
        <f t="shared" si="0"/>
        <v>56</v>
      </c>
      <c r="V14" s="16"/>
    </row>
    <row r="15" spans="1:22">
      <c r="A15" s="16">
        <v>23</v>
      </c>
      <c r="B15" t="s">
        <v>170</v>
      </c>
      <c r="C15" t="s">
        <v>13</v>
      </c>
      <c r="D15">
        <v>606196</v>
      </c>
      <c r="E15">
        <v>107593</v>
      </c>
      <c r="F15">
        <v>7.0999429999999997</v>
      </c>
      <c r="G15">
        <v>0</v>
      </c>
      <c r="H15">
        <v>89.131</v>
      </c>
      <c r="I15">
        <v>22</v>
      </c>
      <c r="J15">
        <v>2.2999999999999998</v>
      </c>
      <c r="K15">
        <v>5.3</v>
      </c>
      <c r="L15">
        <v>1.0136000000000001</v>
      </c>
      <c r="M15">
        <v>85.918999999999997</v>
      </c>
      <c r="N15">
        <v>91.921000000000006</v>
      </c>
      <c r="O15">
        <v>86.165000000000006</v>
      </c>
      <c r="P15">
        <v>11.8</v>
      </c>
      <c r="Q15">
        <v>34</v>
      </c>
      <c r="R15">
        <v>15.3</v>
      </c>
      <c r="S15">
        <v>5.62</v>
      </c>
      <c r="T15" s="16">
        <v>22</v>
      </c>
      <c r="U15" s="23">
        <f t="shared" si="0"/>
        <v>55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606141</v>
      </c>
      <c r="E16">
        <v>107585</v>
      </c>
      <c r="F16">
        <v>7.2044769999999998</v>
      </c>
      <c r="G16">
        <v>0</v>
      </c>
      <c r="H16">
        <v>90.096999999999994</v>
      </c>
      <c r="I16">
        <v>23</v>
      </c>
      <c r="J16">
        <v>5.4</v>
      </c>
      <c r="K16">
        <v>86.2</v>
      </c>
      <c r="L16">
        <v>1.0139</v>
      </c>
      <c r="M16">
        <v>86.338999999999999</v>
      </c>
      <c r="N16">
        <v>94.962999999999994</v>
      </c>
      <c r="O16">
        <v>87.492000000000004</v>
      </c>
      <c r="P16">
        <v>11.2</v>
      </c>
      <c r="Q16">
        <v>33.5</v>
      </c>
      <c r="R16">
        <v>15.1</v>
      </c>
      <c r="S16">
        <v>5.62</v>
      </c>
      <c r="T16" s="22">
        <v>21</v>
      </c>
      <c r="U16" s="23">
        <f t="shared" si="0"/>
        <v>126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606015</v>
      </c>
      <c r="E17">
        <v>107568</v>
      </c>
      <c r="F17">
        <v>7.2018000000000004</v>
      </c>
      <c r="G17">
        <v>0</v>
      </c>
      <c r="H17">
        <v>91.468999999999994</v>
      </c>
      <c r="I17">
        <v>23.3</v>
      </c>
      <c r="J17">
        <v>8.1999999999999993</v>
      </c>
      <c r="K17">
        <v>89.4</v>
      </c>
      <c r="L17">
        <v>1.0129999999999999</v>
      </c>
      <c r="M17">
        <v>87.289000000000001</v>
      </c>
      <c r="N17">
        <v>93.429000000000002</v>
      </c>
      <c r="O17">
        <v>89.700999999999993</v>
      </c>
      <c r="P17">
        <v>11.3</v>
      </c>
      <c r="Q17">
        <v>35.5</v>
      </c>
      <c r="R17">
        <v>21.3</v>
      </c>
      <c r="S17">
        <v>5.61</v>
      </c>
      <c r="T17" s="16">
        <v>20</v>
      </c>
      <c r="U17" s="23">
        <f t="shared" si="0"/>
        <v>198</v>
      </c>
      <c r="V17" s="16"/>
    </row>
    <row r="18" spans="1:22">
      <c r="A18" s="16">
        <v>20</v>
      </c>
      <c r="B18" t="s">
        <v>167</v>
      </c>
      <c r="C18" t="s">
        <v>13</v>
      </c>
      <c r="D18">
        <v>605817</v>
      </c>
      <c r="E18">
        <v>107540</v>
      </c>
      <c r="F18">
        <v>7.4819279999999999</v>
      </c>
      <c r="G18">
        <v>0</v>
      </c>
      <c r="H18">
        <v>91.906000000000006</v>
      </c>
      <c r="I18">
        <v>22.3</v>
      </c>
      <c r="J18">
        <v>4.8</v>
      </c>
      <c r="K18">
        <v>87.4</v>
      </c>
      <c r="L18">
        <v>1.0143</v>
      </c>
      <c r="M18">
        <v>89.209000000000003</v>
      </c>
      <c r="N18">
        <v>94.619</v>
      </c>
      <c r="O18">
        <v>91.887</v>
      </c>
      <c r="P18">
        <v>14.1</v>
      </c>
      <c r="Q18">
        <v>32</v>
      </c>
      <c r="R18">
        <v>16.8</v>
      </c>
      <c r="S18">
        <v>5.63</v>
      </c>
      <c r="T18" s="16">
        <v>19</v>
      </c>
      <c r="U18" s="23">
        <f t="shared" si="0"/>
        <v>110</v>
      </c>
      <c r="V18" s="16"/>
    </row>
    <row r="19" spans="1:22">
      <c r="A19" s="16">
        <v>19</v>
      </c>
      <c r="B19" t="s">
        <v>166</v>
      </c>
      <c r="C19" t="s">
        <v>13</v>
      </c>
      <c r="D19">
        <v>605707</v>
      </c>
      <c r="E19">
        <v>107525</v>
      </c>
      <c r="F19">
        <v>7.312659</v>
      </c>
      <c r="G19">
        <v>0</v>
      </c>
      <c r="H19">
        <v>91.043000000000006</v>
      </c>
      <c r="I19">
        <v>21.1</v>
      </c>
      <c r="J19">
        <v>18.7</v>
      </c>
      <c r="K19">
        <v>90.3</v>
      </c>
      <c r="L19">
        <v>1.0135000000000001</v>
      </c>
      <c r="M19">
        <v>87.436999999999998</v>
      </c>
      <c r="N19">
        <v>93.66</v>
      </c>
      <c r="O19">
        <v>90.647000000000006</v>
      </c>
      <c r="P19">
        <v>14.5</v>
      </c>
      <c r="Q19">
        <v>29.7</v>
      </c>
      <c r="R19">
        <v>19.7</v>
      </c>
      <c r="S19">
        <v>5.62</v>
      </c>
      <c r="T19" s="16">
        <v>18</v>
      </c>
      <c r="U19" s="23">
        <f t="shared" si="0"/>
        <v>442</v>
      </c>
      <c r="V19" s="16"/>
    </row>
    <row r="20" spans="1:22">
      <c r="A20" s="16">
        <v>18</v>
      </c>
      <c r="B20" t="s">
        <v>165</v>
      </c>
      <c r="C20" t="s">
        <v>13</v>
      </c>
      <c r="D20">
        <v>605265</v>
      </c>
      <c r="E20">
        <v>107464</v>
      </c>
      <c r="F20">
        <v>7.1273439999999999</v>
      </c>
      <c r="G20">
        <v>0</v>
      </c>
      <c r="H20">
        <v>89.576999999999998</v>
      </c>
      <c r="I20">
        <v>22.2</v>
      </c>
      <c r="J20">
        <v>19.600000000000001</v>
      </c>
      <c r="K20">
        <v>87.4</v>
      </c>
      <c r="L20">
        <v>1.0128999999999999</v>
      </c>
      <c r="M20">
        <v>86.59</v>
      </c>
      <c r="N20">
        <v>92.048000000000002</v>
      </c>
      <c r="O20">
        <v>88.459000000000003</v>
      </c>
      <c r="P20">
        <v>15.2</v>
      </c>
      <c r="Q20">
        <v>28.5</v>
      </c>
      <c r="R20">
        <v>20.7</v>
      </c>
      <c r="S20">
        <v>5.61</v>
      </c>
      <c r="T20" s="16">
        <v>17</v>
      </c>
      <c r="U20" s="23">
        <f t="shared" si="0"/>
        <v>466</v>
      </c>
      <c r="V20" s="16"/>
    </row>
    <row r="21" spans="1:22">
      <c r="A21" s="16">
        <v>17</v>
      </c>
      <c r="B21" t="s">
        <v>164</v>
      </c>
      <c r="C21" t="s">
        <v>13</v>
      </c>
      <c r="D21">
        <v>604799</v>
      </c>
      <c r="E21">
        <v>107399</v>
      </c>
      <c r="F21">
        <v>7.0372849999999998</v>
      </c>
      <c r="G21">
        <v>0</v>
      </c>
      <c r="H21">
        <v>89.876999999999995</v>
      </c>
      <c r="I21">
        <v>21.5</v>
      </c>
      <c r="J21">
        <v>8.6</v>
      </c>
      <c r="K21">
        <v>89.4</v>
      </c>
      <c r="L21">
        <v>1.0125999999999999</v>
      </c>
      <c r="M21">
        <v>86.036000000000001</v>
      </c>
      <c r="N21">
        <v>93.486999999999995</v>
      </c>
      <c r="O21">
        <v>87.438000000000002</v>
      </c>
      <c r="P21">
        <v>14.5</v>
      </c>
      <c r="Q21">
        <v>30.4</v>
      </c>
      <c r="R21">
        <v>21.4</v>
      </c>
      <c r="S21">
        <v>5.62</v>
      </c>
      <c r="T21" s="16">
        <v>16</v>
      </c>
      <c r="U21" s="23">
        <f t="shared" si="0"/>
        <v>205</v>
      </c>
      <c r="V21" s="16"/>
    </row>
    <row r="22" spans="1:22">
      <c r="A22" s="16">
        <v>16</v>
      </c>
      <c r="B22" t="s">
        <v>149</v>
      </c>
      <c r="C22" t="s">
        <v>13</v>
      </c>
      <c r="D22">
        <v>604594</v>
      </c>
      <c r="E22">
        <v>107370</v>
      </c>
      <c r="F22">
        <v>7.23299</v>
      </c>
      <c r="G22">
        <v>0</v>
      </c>
      <c r="H22">
        <v>89.626999999999995</v>
      </c>
      <c r="I22">
        <v>22.7</v>
      </c>
      <c r="J22">
        <v>3</v>
      </c>
      <c r="K22">
        <v>88</v>
      </c>
      <c r="L22">
        <v>1.0139</v>
      </c>
      <c r="M22">
        <v>86.563999999999993</v>
      </c>
      <c r="N22">
        <v>94.790999999999997</v>
      </c>
      <c r="O22">
        <v>87.988</v>
      </c>
      <c r="P22">
        <v>13.3</v>
      </c>
      <c r="Q22">
        <v>32.6</v>
      </c>
      <c r="R22">
        <v>15.4</v>
      </c>
      <c r="S22">
        <v>5.62</v>
      </c>
      <c r="T22" s="16">
        <v>15</v>
      </c>
      <c r="U22" s="23">
        <f t="shared" si="0"/>
        <v>70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604524</v>
      </c>
      <c r="E23">
        <v>107361</v>
      </c>
      <c r="F23">
        <v>7.1346429999999996</v>
      </c>
      <c r="G23">
        <v>0</v>
      </c>
      <c r="H23">
        <v>89.694999999999993</v>
      </c>
      <c r="I23">
        <v>21</v>
      </c>
      <c r="J23">
        <v>19</v>
      </c>
      <c r="K23">
        <v>88.5</v>
      </c>
      <c r="L23">
        <v>1.0127999999999999</v>
      </c>
      <c r="M23">
        <v>87.042000000000002</v>
      </c>
      <c r="N23">
        <v>91.641000000000005</v>
      </c>
      <c r="O23">
        <v>89.015000000000001</v>
      </c>
      <c r="P23">
        <v>12.8</v>
      </c>
      <c r="Q23">
        <v>28.6</v>
      </c>
      <c r="R23">
        <v>22</v>
      </c>
      <c r="S23">
        <v>5.62</v>
      </c>
      <c r="T23" s="22">
        <v>14</v>
      </c>
      <c r="U23" s="23">
        <f t="shared" si="0"/>
        <v>447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604077</v>
      </c>
      <c r="E24">
        <v>107298</v>
      </c>
      <c r="F24">
        <v>7.2436109999999996</v>
      </c>
      <c r="G24">
        <v>0</v>
      </c>
      <c r="H24">
        <v>92.421999999999997</v>
      </c>
      <c r="I24">
        <v>21.3</v>
      </c>
      <c r="J24">
        <v>7.7</v>
      </c>
      <c r="K24">
        <v>88</v>
      </c>
      <c r="L24">
        <v>1.0132000000000001</v>
      </c>
      <c r="M24">
        <v>88.778999999999996</v>
      </c>
      <c r="N24">
        <v>94.92</v>
      </c>
      <c r="O24">
        <v>90.078999999999994</v>
      </c>
      <c r="P24">
        <v>11.3</v>
      </c>
      <c r="Q24">
        <v>30.7</v>
      </c>
      <c r="R24">
        <v>20.8</v>
      </c>
      <c r="S24">
        <v>5.64</v>
      </c>
      <c r="T24" s="16">
        <v>13</v>
      </c>
      <c r="U24" s="23">
        <f t="shared" si="0"/>
        <v>182</v>
      </c>
      <c r="V24" s="16"/>
    </row>
    <row r="25" spans="1:22">
      <c r="A25" s="16">
        <v>13</v>
      </c>
      <c r="B25" t="s">
        <v>152</v>
      </c>
      <c r="C25" t="s">
        <v>13</v>
      </c>
      <c r="D25">
        <v>603895</v>
      </c>
      <c r="E25">
        <v>107273</v>
      </c>
      <c r="F25">
        <v>7.5254709999999996</v>
      </c>
      <c r="G25">
        <v>0</v>
      </c>
      <c r="H25">
        <v>93.186000000000007</v>
      </c>
      <c r="I25">
        <v>20.7</v>
      </c>
      <c r="J25">
        <v>0.7</v>
      </c>
      <c r="K25">
        <v>3.8</v>
      </c>
      <c r="L25">
        <v>1.0145</v>
      </c>
      <c r="M25">
        <v>91.341999999999999</v>
      </c>
      <c r="N25">
        <v>94.905000000000001</v>
      </c>
      <c r="O25">
        <v>92.049000000000007</v>
      </c>
      <c r="P25">
        <v>12.6</v>
      </c>
      <c r="Q25">
        <v>30.7</v>
      </c>
      <c r="R25">
        <v>15.6</v>
      </c>
      <c r="S25">
        <v>5.62</v>
      </c>
      <c r="T25" s="16">
        <v>12</v>
      </c>
      <c r="U25" s="23">
        <f t="shared" si="0"/>
        <v>17</v>
      </c>
      <c r="V25" s="16"/>
    </row>
    <row r="26" spans="1:22">
      <c r="A26" s="16">
        <v>12</v>
      </c>
      <c r="B26" t="s">
        <v>153</v>
      </c>
      <c r="C26" t="s">
        <v>13</v>
      </c>
      <c r="D26">
        <v>603878</v>
      </c>
      <c r="E26">
        <v>107271</v>
      </c>
      <c r="F26">
        <v>7.7004489999999999</v>
      </c>
      <c r="G26">
        <v>0</v>
      </c>
      <c r="H26">
        <v>92.522999999999996</v>
      </c>
      <c r="I26">
        <v>17.3</v>
      </c>
      <c r="J26">
        <v>2.9</v>
      </c>
      <c r="K26">
        <v>9.9</v>
      </c>
      <c r="L26">
        <v>1.0153000000000001</v>
      </c>
      <c r="M26">
        <v>88.611000000000004</v>
      </c>
      <c r="N26">
        <v>94.370999999999995</v>
      </c>
      <c r="O26">
        <v>93.46</v>
      </c>
      <c r="P26">
        <v>12.1</v>
      </c>
      <c r="Q26">
        <v>22.6</v>
      </c>
      <c r="R26">
        <v>13.1</v>
      </c>
      <c r="S26">
        <v>5.61</v>
      </c>
      <c r="T26" s="16">
        <v>11</v>
      </c>
      <c r="U26" s="23">
        <f t="shared" si="0"/>
        <v>69</v>
      </c>
      <c r="V26" s="16"/>
    </row>
    <row r="27" spans="1:22">
      <c r="A27" s="16">
        <v>11</v>
      </c>
      <c r="B27" t="s">
        <v>154</v>
      </c>
      <c r="C27" t="s">
        <v>13</v>
      </c>
      <c r="D27">
        <v>603809</v>
      </c>
      <c r="E27">
        <v>107262</v>
      </c>
      <c r="F27">
        <v>7.4631299999999996</v>
      </c>
      <c r="G27">
        <v>0</v>
      </c>
      <c r="H27">
        <v>90.629000000000005</v>
      </c>
      <c r="I27">
        <v>19.3</v>
      </c>
      <c r="J27">
        <v>13</v>
      </c>
      <c r="K27">
        <v>90.6</v>
      </c>
      <c r="L27">
        <v>1.0145999999999999</v>
      </c>
      <c r="M27">
        <v>88.662999999999997</v>
      </c>
      <c r="N27">
        <v>92.7</v>
      </c>
      <c r="O27">
        <v>90.759</v>
      </c>
      <c r="P27">
        <v>14.3</v>
      </c>
      <c r="Q27">
        <v>27.6</v>
      </c>
      <c r="R27">
        <v>14.4</v>
      </c>
      <c r="S27">
        <v>5.62</v>
      </c>
      <c r="T27" s="16">
        <v>10</v>
      </c>
      <c r="U27" s="23">
        <f t="shared" si="0"/>
        <v>307</v>
      </c>
      <c r="V27" s="16"/>
    </row>
    <row r="28" spans="1:22">
      <c r="A28" s="16">
        <v>10</v>
      </c>
      <c r="B28" t="s">
        <v>155</v>
      </c>
      <c r="C28" t="s">
        <v>13</v>
      </c>
      <c r="D28">
        <v>603502</v>
      </c>
      <c r="E28">
        <v>107219</v>
      </c>
      <c r="F28">
        <v>7.1322260000000002</v>
      </c>
      <c r="G28">
        <v>0</v>
      </c>
      <c r="H28">
        <v>89.837000000000003</v>
      </c>
      <c r="I28">
        <v>20.3</v>
      </c>
      <c r="J28">
        <v>20</v>
      </c>
      <c r="K28">
        <v>90.6</v>
      </c>
      <c r="L28">
        <v>1.0128999999999999</v>
      </c>
      <c r="M28">
        <v>85.168999999999997</v>
      </c>
      <c r="N28">
        <v>93.251999999999995</v>
      </c>
      <c r="O28">
        <v>88.572999999999993</v>
      </c>
      <c r="P28">
        <v>14.3</v>
      </c>
      <c r="Q28">
        <v>28.1</v>
      </c>
      <c r="R28">
        <v>20.9</v>
      </c>
      <c r="S28">
        <v>5.62</v>
      </c>
      <c r="T28" s="16">
        <v>9</v>
      </c>
      <c r="U28" s="23">
        <f t="shared" si="0"/>
        <v>475</v>
      </c>
      <c r="V28" s="16"/>
    </row>
    <row r="29" spans="1:22">
      <c r="A29" s="16">
        <v>9</v>
      </c>
      <c r="B29" t="s">
        <v>156</v>
      </c>
      <c r="C29" t="s">
        <v>13</v>
      </c>
      <c r="D29">
        <v>603027</v>
      </c>
      <c r="E29">
        <v>107152</v>
      </c>
      <c r="F29">
        <v>7.1119300000000001</v>
      </c>
      <c r="G29">
        <v>0</v>
      </c>
      <c r="H29">
        <v>89.326999999999998</v>
      </c>
      <c r="I29">
        <v>20.5</v>
      </c>
      <c r="J29">
        <v>14.9</v>
      </c>
      <c r="K29">
        <v>92.1</v>
      </c>
      <c r="L29">
        <v>1.0129999999999999</v>
      </c>
      <c r="M29">
        <v>85.86</v>
      </c>
      <c r="N29">
        <v>92.248999999999995</v>
      </c>
      <c r="O29">
        <v>87.99</v>
      </c>
      <c r="P29">
        <v>14</v>
      </c>
      <c r="Q29">
        <v>29</v>
      </c>
      <c r="R29">
        <v>20</v>
      </c>
      <c r="S29">
        <v>5.62</v>
      </c>
      <c r="T29" s="16">
        <v>8</v>
      </c>
      <c r="U29" s="23">
        <f t="shared" si="0"/>
        <v>353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602674</v>
      </c>
      <c r="E30">
        <v>107102</v>
      </c>
      <c r="F30">
        <v>6.963012</v>
      </c>
      <c r="G30">
        <v>0</v>
      </c>
      <c r="H30">
        <v>90.195999999999998</v>
      </c>
      <c r="I30">
        <v>21.1</v>
      </c>
      <c r="J30">
        <v>10.199999999999999</v>
      </c>
      <c r="K30">
        <v>92</v>
      </c>
      <c r="L30">
        <v>1.0125</v>
      </c>
      <c r="M30">
        <v>86.367000000000004</v>
      </c>
      <c r="N30">
        <v>92.775000000000006</v>
      </c>
      <c r="O30">
        <v>86.412000000000006</v>
      </c>
      <c r="P30">
        <v>14.1</v>
      </c>
      <c r="Q30">
        <v>31.1</v>
      </c>
      <c r="R30">
        <v>21.4</v>
      </c>
      <c r="S30">
        <v>5.62</v>
      </c>
      <c r="T30" s="22">
        <v>7</v>
      </c>
      <c r="U30" s="23">
        <f t="shared" si="0"/>
        <v>244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602430</v>
      </c>
      <c r="E31">
        <v>107069</v>
      </c>
      <c r="F31">
        <v>7.2116879999999997</v>
      </c>
      <c r="G31">
        <v>0</v>
      </c>
      <c r="H31">
        <v>92.09</v>
      </c>
      <c r="I31">
        <v>18.5</v>
      </c>
      <c r="J31">
        <v>0.5</v>
      </c>
      <c r="K31">
        <v>9.1999999999999993</v>
      </c>
      <c r="L31">
        <v>1.0137</v>
      </c>
      <c r="M31">
        <v>88.081000000000003</v>
      </c>
      <c r="N31">
        <v>94.668000000000006</v>
      </c>
      <c r="O31">
        <v>88.081000000000003</v>
      </c>
      <c r="P31">
        <v>13</v>
      </c>
      <c r="Q31">
        <v>28.1</v>
      </c>
      <c r="R31">
        <v>16.399999999999999</v>
      </c>
      <c r="S31">
        <v>5.64</v>
      </c>
      <c r="T31" s="16">
        <v>6</v>
      </c>
      <c r="U31" s="23">
        <f t="shared" si="0"/>
        <v>14</v>
      </c>
      <c r="V31" s="5"/>
    </row>
    <row r="32" spans="1:22">
      <c r="A32" s="16">
        <v>6</v>
      </c>
      <c r="B32" t="s">
        <v>159</v>
      </c>
      <c r="C32" t="s">
        <v>13</v>
      </c>
      <c r="D32">
        <v>602416</v>
      </c>
      <c r="E32">
        <v>107067</v>
      </c>
      <c r="F32">
        <v>7.5676670000000001</v>
      </c>
      <c r="G32">
        <v>0</v>
      </c>
      <c r="H32">
        <v>92.308000000000007</v>
      </c>
      <c r="I32">
        <v>20.100000000000001</v>
      </c>
      <c r="J32">
        <v>0.8</v>
      </c>
      <c r="K32">
        <v>17</v>
      </c>
      <c r="L32">
        <v>1.0146999999999999</v>
      </c>
      <c r="M32">
        <v>90.376999999999995</v>
      </c>
      <c r="N32">
        <v>93.784000000000006</v>
      </c>
      <c r="O32">
        <v>92.516000000000005</v>
      </c>
      <c r="P32">
        <v>13.8</v>
      </c>
      <c r="Q32">
        <v>28.6</v>
      </c>
      <c r="R32">
        <v>15.3</v>
      </c>
      <c r="S32">
        <v>5.62</v>
      </c>
      <c r="T32" s="16">
        <v>5</v>
      </c>
      <c r="U32" s="23">
        <f t="shared" si="0"/>
        <v>20</v>
      </c>
      <c r="V32" s="5"/>
    </row>
    <row r="33" spans="1:22">
      <c r="A33" s="16">
        <v>5</v>
      </c>
      <c r="B33" t="s">
        <v>160</v>
      </c>
      <c r="C33" t="s">
        <v>13</v>
      </c>
      <c r="D33">
        <v>602396</v>
      </c>
      <c r="E33">
        <v>107064</v>
      </c>
      <c r="F33">
        <v>7.4636149999999999</v>
      </c>
      <c r="G33">
        <v>0</v>
      </c>
      <c r="H33">
        <v>90.510999999999996</v>
      </c>
      <c r="I33">
        <v>20.399999999999999</v>
      </c>
      <c r="J33">
        <v>15.9</v>
      </c>
      <c r="K33">
        <v>89</v>
      </c>
      <c r="L33">
        <v>1.014</v>
      </c>
      <c r="M33">
        <v>87.302000000000007</v>
      </c>
      <c r="N33">
        <v>93.286000000000001</v>
      </c>
      <c r="O33">
        <v>92.3</v>
      </c>
      <c r="P33">
        <v>13.6</v>
      </c>
      <c r="Q33">
        <v>28.3</v>
      </c>
      <c r="R33">
        <v>18.5</v>
      </c>
      <c r="S33">
        <v>5.63</v>
      </c>
      <c r="T33" s="16">
        <v>4</v>
      </c>
      <c r="U33" s="23">
        <f t="shared" si="0"/>
        <v>375</v>
      </c>
      <c r="V33" s="5"/>
    </row>
    <row r="34" spans="1:22">
      <c r="A34" s="16">
        <v>4</v>
      </c>
      <c r="B34" t="s">
        <v>161</v>
      </c>
      <c r="C34" t="s">
        <v>13</v>
      </c>
      <c r="D34">
        <v>602021</v>
      </c>
      <c r="E34">
        <v>107012</v>
      </c>
      <c r="F34">
        <v>7.2405720000000002</v>
      </c>
      <c r="G34">
        <v>0</v>
      </c>
      <c r="H34">
        <v>90.259</v>
      </c>
      <c r="I34">
        <v>20.100000000000001</v>
      </c>
      <c r="J34">
        <v>9.9</v>
      </c>
      <c r="K34">
        <v>87.5</v>
      </c>
      <c r="L34">
        <v>1.0130999999999999</v>
      </c>
      <c r="M34">
        <v>86.575000000000003</v>
      </c>
      <c r="N34">
        <v>92.334999999999994</v>
      </c>
      <c r="O34">
        <v>90.123000000000005</v>
      </c>
      <c r="P34">
        <v>14.3</v>
      </c>
      <c r="Q34">
        <v>27.3</v>
      </c>
      <c r="R34">
        <v>21</v>
      </c>
      <c r="S34">
        <v>5.63</v>
      </c>
      <c r="T34" s="16">
        <v>3</v>
      </c>
      <c r="U34" s="23">
        <f t="shared" si="0"/>
        <v>238</v>
      </c>
      <c r="V34" s="5"/>
    </row>
    <row r="35" spans="1:22">
      <c r="A35" s="16">
        <v>3</v>
      </c>
      <c r="B35" t="s">
        <v>162</v>
      </c>
      <c r="C35" t="s">
        <v>13</v>
      </c>
      <c r="D35">
        <v>601783</v>
      </c>
      <c r="E35">
        <v>106979</v>
      </c>
      <c r="F35">
        <v>7.0542290000000003</v>
      </c>
      <c r="G35">
        <v>0</v>
      </c>
      <c r="H35">
        <v>89.197000000000003</v>
      </c>
      <c r="I35">
        <v>21.4</v>
      </c>
      <c r="J35">
        <v>18.8</v>
      </c>
      <c r="K35">
        <v>91</v>
      </c>
      <c r="L35">
        <v>1.0127999999999999</v>
      </c>
      <c r="M35">
        <v>85.998000000000005</v>
      </c>
      <c r="N35">
        <v>91.613</v>
      </c>
      <c r="O35">
        <v>87.313999999999993</v>
      </c>
      <c r="P35">
        <v>14.2</v>
      </c>
      <c r="Q35">
        <v>29.5</v>
      </c>
      <c r="R35">
        <v>20.399999999999999</v>
      </c>
      <c r="S35">
        <v>5.62</v>
      </c>
      <c r="T35" s="16">
        <v>2</v>
      </c>
      <c r="U35" s="23">
        <f t="shared" si="0"/>
        <v>439</v>
      </c>
      <c r="V35" s="5"/>
    </row>
    <row r="36" spans="1:22">
      <c r="A36" s="16">
        <v>2</v>
      </c>
      <c r="B36" t="s">
        <v>163</v>
      </c>
      <c r="C36" t="s">
        <v>13</v>
      </c>
      <c r="D36">
        <v>601344</v>
      </c>
      <c r="E36">
        <v>106917</v>
      </c>
      <c r="F36">
        <v>7.0153660000000002</v>
      </c>
      <c r="G36">
        <v>0</v>
      </c>
      <c r="H36">
        <v>90.373000000000005</v>
      </c>
      <c r="I36">
        <v>21.2</v>
      </c>
      <c r="J36">
        <v>19.7</v>
      </c>
      <c r="K36">
        <v>90.8</v>
      </c>
      <c r="L36">
        <v>1.0125</v>
      </c>
      <c r="M36">
        <v>86.768000000000001</v>
      </c>
      <c r="N36">
        <v>92.992999999999995</v>
      </c>
      <c r="O36">
        <v>87.292000000000002</v>
      </c>
      <c r="P36">
        <v>13.7</v>
      </c>
      <c r="Q36">
        <v>29.2</v>
      </c>
      <c r="R36">
        <v>21.8</v>
      </c>
      <c r="S36">
        <v>5.63</v>
      </c>
      <c r="T36" s="16">
        <v>1</v>
      </c>
      <c r="U36" s="23">
        <f t="shared" si="0"/>
        <v>467</v>
      </c>
      <c r="V36" s="5"/>
    </row>
    <row r="37" spans="1:22">
      <c r="A37" s="16">
        <v>1</v>
      </c>
      <c r="B37" t="s">
        <v>134</v>
      </c>
      <c r="C37" t="s">
        <v>13</v>
      </c>
      <c r="D37">
        <v>600877</v>
      </c>
      <c r="E37">
        <v>106852</v>
      </c>
      <c r="F37">
        <v>7.0895590000000004</v>
      </c>
      <c r="G37">
        <v>0</v>
      </c>
      <c r="H37">
        <v>89.691999999999993</v>
      </c>
      <c r="I37">
        <v>19.8</v>
      </c>
      <c r="J37">
        <v>20.3</v>
      </c>
      <c r="K37">
        <v>91.2</v>
      </c>
      <c r="L37">
        <v>1.0127999999999999</v>
      </c>
      <c r="M37">
        <v>84.295000000000002</v>
      </c>
      <c r="N37">
        <v>93.227999999999994</v>
      </c>
      <c r="O37">
        <v>88.004000000000005</v>
      </c>
      <c r="P37">
        <v>14.1</v>
      </c>
      <c r="Q37">
        <v>27.5</v>
      </c>
      <c r="R37">
        <v>20.9</v>
      </c>
      <c r="S37">
        <v>5.62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205553</v>
      </c>
      <c r="T6" s="22">
        <v>31</v>
      </c>
      <c r="U6" s="23">
        <f>D6-D7</f>
        <v>3400</v>
      </c>
      <c r="V6" s="24">
        <v>1</v>
      </c>
    </row>
    <row r="7" spans="1:22">
      <c r="A7" s="16">
        <v>31</v>
      </c>
      <c r="D7">
        <v>202153</v>
      </c>
      <c r="T7" s="16">
        <v>30</v>
      </c>
      <c r="U7" s="23">
        <f>D7-D8</f>
        <v>3896</v>
      </c>
      <c r="V7" s="4"/>
    </row>
    <row r="8" spans="1:22">
      <c r="A8" s="16">
        <v>30</v>
      </c>
      <c r="D8">
        <v>198257</v>
      </c>
      <c r="T8" s="16">
        <v>29</v>
      </c>
      <c r="U8" s="23">
        <f>D8-D9</f>
        <v>3416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194841</v>
      </c>
      <c r="E9">
        <v>610982</v>
      </c>
      <c r="F9">
        <v>6.8769970000000002</v>
      </c>
      <c r="G9">
        <v>0</v>
      </c>
      <c r="H9">
        <v>88.027000000000001</v>
      </c>
      <c r="I9">
        <v>24.7</v>
      </c>
      <c r="J9">
        <v>164.9</v>
      </c>
      <c r="K9">
        <v>301.8</v>
      </c>
      <c r="L9">
        <v>1.0121</v>
      </c>
      <c r="M9">
        <v>83.32</v>
      </c>
      <c r="N9">
        <v>91.436000000000007</v>
      </c>
      <c r="O9">
        <v>85.680999999999997</v>
      </c>
      <c r="P9">
        <v>22.6</v>
      </c>
      <c r="Q9">
        <v>29.2</v>
      </c>
      <c r="R9">
        <v>22.8</v>
      </c>
      <c r="S9">
        <v>5.24</v>
      </c>
      <c r="T9" s="22">
        <v>28</v>
      </c>
      <c r="U9" s="23">
        <f t="shared" ref="U9:U36" si="0">D9-D10</f>
        <v>3955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190886</v>
      </c>
      <c r="E10">
        <v>610416</v>
      </c>
      <c r="F10">
        <v>6.834212</v>
      </c>
      <c r="G10">
        <v>0</v>
      </c>
      <c r="H10">
        <v>91</v>
      </c>
      <c r="I10">
        <v>25</v>
      </c>
      <c r="J10">
        <v>172.6</v>
      </c>
      <c r="K10">
        <v>316.89999999999998</v>
      </c>
      <c r="L10">
        <v>1.0119</v>
      </c>
      <c r="M10">
        <v>85.325000000000003</v>
      </c>
      <c r="N10">
        <v>93.194000000000003</v>
      </c>
      <c r="O10">
        <v>85.51</v>
      </c>
      <c r="P10">
        <v>22.9</v>
      </c>
      <c r="Q10">
        <v>29.4</v>
      </c>
      <c r="R10">
        <v>24</v>
      </c>
      <c r="S10">
        <v>5.24</v>
      </c>
      <c r="T10" s="16">
        <v>27</v>
      </c>
      <c r="U10" s="23">
        <f t="shared" si="0"/>
        <v>4139</v>
      </c>
      <c r="V10" s="16"/>
    </row>
    <row r="11" spans="1:22">
      <c r="A11" s="16">
        <v>27</v>
      </c>
      <c r="B11" t="s">
        <v>174</v>
      </c>
      <c r="C11" t="s">
        <v>13</v>
      </c>
      <c r="D11">
        <v>186747</v>
      </c>
      <c r="E11">
        <v>609840</v>
      </c>
      <c r="F11">
        <v>7.2977550000000004</v>
      </c>
      <c r="G11">
        <v>0</v>
      </c>
      <c r="H11">
        <v>91.197000000000003</v>
      </c>
      <c r="I11">
        <v>25</v>
      </c>
      <c r="J11">
        <v>173.9</v>
      </c>
      <c r="K11">
        <v>307.2</v>
      </c>
      <c r="L11">
        <v>1.0128999999999999</v>
      </c>
      <c r="M11">
        <v>87.504999999999995</v>
      </c>
      <c r="N11">
        <v>93.585999999999999</v>
      </c>
      <c r="O11">
        <v>91.906999999999996</v>
      </c>
      <c r="P11">
        <v>23.1</v>
      </c>
      <c r="Q11">
        <v>29.2</v>
      </c>
      <c r="R11">
        <v>23.7</v>
      </c>
      <c r="S11">
        <v>5.25</v>
      </c>
      <c r="T11" s="16">
        <v>26</v>
      </c>
      <c r="U11" s="23">
        <f t="shared" si="0"/>
        <v>4172</v>
      </c>
      <c r="V11" s="16"/>
    </row>
    <row r="12" spans="1:22">
      <c r="A12" s="16">
        <v>26</v>
      </c>
      <c r="B12" t="s">
        <v>173</v>
      </c>
      <c r="C12" t="s">
        <v>13</v>
      </c>
      <c r="D12">
        <v>182575</v>
      </c>
      <c r="E12">
        <v>609261</v>
      </c>
      <c r="F12">
        <v>7.1241669999999999</v>
      </c>
      <c r="G12">
        <v>0</v>
      </c>
      <c r="H12">
        <v>88.975999999999999</v>
      </c>
      <c r="I12">
        <v>24.7</v>
      </c>
      <c r="J12">
        <v>180.5</v>
      </c>
      <c r="K12">
        <v>306.10000000000002</v>
      </c>
      <c r="L12">
        <v>1.0125999999999999</v>
      </c>
      <c r="M12">
        <v>84.89</v>
      </c>
      <c r="N12">
        <v>92.522000000000006</v>
      </c>
      <c r="O12">
        <v>89.42</v>
      </c>
      <c r="P12">
        <v>22.9</v>
      </c>
      <c r="Q12">
        <v>28.4</v>
      </c>
      <c r="R12">
        <v>23.6</v>
      </c>
      <c r="S12">
        <v>5.25</v>
      </c>
      <c r="T12" s="16">
        <v>25</v>
      </c>
      <c r="U12" s="23">
        <f t="shared" si="0"/>
        <v>4334</v>
      </c>
      <c r="V12" s="16"/>
    </row>
    <row r="13" spans="1:22">
      <c r="A13" s="16">
        <v>25</v>
      </c>
      <c r="B13" t="s">
        <v>172</v>
      </c>
      <c r="C13" t="s">
        <v>13</v>
      </c>
      <c r="D13">
        <v>178241</v>
      </c>
      <c r="E13">
        <v>608647</v>
      </c>
      <c r="F13">
        <v>7.152787</v>
      </c>
      <c r="G13">
        <v>0</v>
      </c>
      <c r="H13">
        <v>89.144000000000005</v>
      </c>
      <c r="I13">
        <v>24.4</v>
      </c>
      <c r="J13">
        <v>189.8</v>
      </c>
      <c r="K13">
        <v>312.3</v>
      </c>
      <c r="L13">
        <v>1.0125999999999999</v>
      </c>
      <c r="M13">
        <v>84.995999999999995</v>
      </c>
      <c r="N13">
        <v>93.075000000000003</v>
      </c>
      <c r="O13">
        <v>89.798000000000002</v>
      </c>
      <c r="P13">
        <v>22.6</v>
      </c>
      <c r="Q13">
        <v>27.4</v>
      </c>
      <c r="R13">
        <v>23.5</v>
      </c>
      <c r="S13">
        <v>5.25</v>
      </c>
      <c r="T13" s="16">
        <v>24</v>
      </c>
      <c r="U13" s="23">
        <f t="shared" si="0"/>
        <v>4553</v>
      </c>
      <c r="V13" s="16"/>
    </row>
    <row r="14" spans="1:22">
      <c r="A14" s="16">
        <v>24</v>
      </c>
      <c r="B14" t="s">
        <v>171</v>
      </c>
      <c r="C14" t="s">
        <v>13</v>
      </c>
      <c r="D14">
        <v>173688</v>
      </c>
      <c r="E14">
        <v>608004</v>
      </c>
      <c r="F14">
        <v>6.8324749999999996</v>
      </c>
      <c r="G14">
        <v>0</v>
      </c>
      <c r="H14">
        <v>88.323999999999998</v>
      </c>
      <c r="I14">
        <v>24.8</v>
      </c>
      <c r="J14">
        <v>188.2</v>
      </c>
      <c r="K14">
        <v>304.10000000000002</v>
      </c>
      <c r="L14">
        <v>1.0119</v>
      </c>
      <c r="M14">
        <v>85.153000000000006</v>
      </c>
      <c r="N14">
        <v>91.206000000000003</v>
      </c>
      <c r="O14">
        <v>85.375</v>
      </c>
      <c r="P14">
        <v>23.1</v>
      </c>
      <c r="Q14">
        <v>28.5</v>
      </c>
      <c r="R14">
        <v>23.7</v>
      </c>
      <c r="S14">
        <v>5.25</v>
      </c>
      <c r="T14" s="16">
        <v>23</v>
      </c>
      <c r="U14" s="23">
        <f t="shared" si="0"/>
        <v>4516</v>
      </c>
      <c r="V14" s="16"/>
    </row>
    <row r="15" spans="1:22">
      <c r="A15" s="16">
        <v>23</v>
      </c>
      <c r="B15" t="s">
        <v>170</v>
      </c>
      <c r="C15" t="s">
        <v>13</v>
      </c>
      <c r="D15">
        <v>169172</v>
      </c>
      <c r="E15">
        <v>607359</v>
      </c>
      <c r="F15">
        <v>6.8665710000000004</v>
      </c>
      <c r="G15">
        <v>0</v>
      </c>
      <c r="H15">
        <v>88.736999999999995</v>
      </c>
      <c r="I15">
        <v>24.7</v>
      </c>
      <c r="J15">
        <v>179.8</v>
      </c>
      <c r="K15">
        <v>299.89999999999998</v>
      </c>
      <c r="L15">
        <v>1.012</v>
      </c>
      <c r="M15">
        <v>85.230999999999995</v>
      </c>
      <c r="N15">
        <v>91.635999999999996</v>
      </c>
      <c r="O15">
        <v>85.778999999999996</v>
      </c>
      <c r="P15">
        <v>22.5</v>
      </c>
      <c r="Q15">
        <v>29.1</v>
      </c>
      <c r="R15">
        <v>23.5</v>
      </c>
      <c r="S15">
        <v>5.25</v>
      </c>
      <c r="T15" s="16">
        <v>22</v>
      </c>
      <c r="U15" s="23">
        <f t="shared" si="0"/>
        <v>4313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164859</v>
      </c>
      <c r="E16">
        <v>606747</v>
      </c>
      <c r="F16">
        <v>6.9430389999999997</v>
      </c>
      <c r="G16">
        <v>0</v>
      </c>
      <c r="H16">
        <v>89.712999999999994</v>
      </c>
      <c r="I16">
        <v>24.8</v>
      </c>
      <c r="J16">
        <v>168.1</v>
      </c>
      <c r="K16">
        <v>276.3</v>
      </c>
      <c r="L16">
        <v>1.0122</v>
      </c>
      <c r="M16">
        <v>85.813999999999993</v>
      </c>
      <c r="N16">
        <v>94.792000000000002</v>
      </c>
      <c r="O16">
        <v>86.813999999999993</v>
      </c>
      <c r="P16">
        <v>22.4</v>
      </c>
      <c r="Q16">
        <v>28.9</v>
      </c>
      <c r="R16">
        <v>23.4</v>
      </c>
      <c r="S16">
        <v>5.25</v>
      </c>
      <c r="T16" s="22">
        <v>21</v>
      </c>
      <c r="U16" s="23">
        <f t="shared" si="0"/>
        <v>4032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160827</v>
      </c>
      <c r="E17">
        <v>606180</v>
      </c>
      <c r="F17">
        <v>7.1380290000000004</v>
      </c>
      <c r="G17">
        <v>0</v>
      </c>
      <c r="H17">
        <v>91.106999999999999</v>
      </c>
      <c r="I17">
        <v>24.6</v>
      </c>
      <c r="J17">
        <v>162.69999999999999</v>
      </c>
      <c r="K17">
        <v>290.2</v>
      </c>
      <c r="L17">
        <v>1.0126999999999999</v>
      </c>
      <c r="M17">
        <v>86.763999999999996</v>
      </c>
      <c r="N17">
        <v>93.012</v>
      </c>
      <c r="O17">
        <v>89.414000000000001</v>
      </c>
      <c r="P17">
        <v>21.9</v>
      </c>
      <c r="Q17">
        <v>28.9</v>
      </c>
      <c r="R17">
        <v>23</v>
      </c>
      <c r="S17">
        <v>5.24</v>
      </c>
      <c r="T17" s="16">
        <v>20</v>
      </c>
      <c r="U17" s="23">
        <f t="shared" si="0"/>
        <v>3902</v>
      </c>
      <c r="V17" s="16"/>
    </row>
    <row r="18" spans="1:22">
      <c r="A18" s="16">
        <v>20</v>
      </c>
      <c r="B18" t="s">
        <v>167</v>
      </c>
      <c r="C18" t="s">
        <v>13</v>
      </c>
      <c r="D18">
        <v>156925</v>
      </c>
      <c r="E18">
        <v>605639</v>
      </c>
      <c r="F18">
        <v>7.2735310000000002</v>
      </c>
      <c r="G18">
        <v>0</v>
      </c>
      <c r="H18">
        <v>91.527000000000001</v>
      </c>
      <c r="I18">
        <v>24.4</v>
      </c>
      <c r="J18">
        <v>169.9</v>
      </c>
      <c r="K18">
        <v>302.89999999999998</v>
      </c>
      <c r="L18">
        <v>1.0128999999999999</v>
      </c>
      <c r="M18">
        <v>88.596999999999994</v>
      </c>
      <c r="N18">
        <v>94.283000000000001</v>
      </c>
      <c r="O18">
        <v>91.426000000000002</v>
      </c>
      <c r="P18">
        <v>22.5</v>
      </c>
      <c r="Q18">
        <v>28.3</v>
      </c>
      <c r="R18">
        <v>23.3</v>
      </c>
      <c r="S18">
        <v>5.25</v>
      </c>
      <c r="T18" s="16">
        <v>19</v>
      </c>
      <c r="U18" s="23">
        <f t="shared" si="0"/>
        <v>4073</v>
      </c>
      <c r="V18" s="16"/>
    </row>
    <row r="19" spans="1:22">
      <c r="A19" s="16">
        <v>19</v>
      </c>
      <c r="B19" t="s">
        <v>166</v>
      </c>
      <c r="C19" t="s">
        <v>13</v>
      </c>
      <c r="D19">
        <v>152852</v>
      </c>
      <c r="E19">
        <v>605077</v>
      </c>
      <c r="F19">
        <v>7.2253080000000001</v>
      </c>
      <c r="G19">
        <v>0</v>
      </c>
      <c r="H19">
        <v>90.67</v>
      </c>
      <c r="I19">
        <v>24</v>
      </c>
      <c r="J19">
        <v>172.4</v>
      </c>
      <c r="K19">
        <v>283.60000000000002</v>
      </c>
      <c r="L19">
        <v>1.0128999999999999</v>
      </c>
      <c r="M19">
        <v>86.933999999999997</v>
      </c>
      <c r="N19">
        <v>93.384</v>
      </c>
      <c r="O19">
        <v>90.572000000000003</v>
      </c>
      <c r="P19">
        <v>22.5</v>
      </c>
      <c r="Q19">
        <v>27.1</v>
      </c>
      <c r="R19">
        <v>22.8</v>
      </c>
      <c r="S19">
        <v>5.25</v>
      </c>
      <c r="T19" s="16">
        <v>18</v>
      </c>
      <c r="U19" s="23">
        <f t="shared" si="0"/>
        <v>4134</v>
      </c>
      <c r="V19" s="16"/>
    </row>
    <row r="20" spans="1:22">
      <c r="A20" s="16">
        <v>18</v>
      </c>
      <c r="B20" t="s">
        <v>165</v>
      </c>
      <c r="C20" t="s">
        <v>13</v>
      </c>
      <c r="D20">
        <v>148718</v>
      </c>
      <c r="E20">
        <v>604502</v>
      </c>
      <c r="F20">
        <v>7.0505760000000004</v>
      </c>
      <c r="G20">
        <v>0</v>
      </c>
      <c r="H20">
        <v>89.164000000000001</v>
      </c>
      <c r="I20">
        <v>24.3</v>
      </c>
      <c r="J20">
        <v>190.2</v>
      </c>
      <c r="K20">
        <v>314.60000000000002</v>
      </c>
      <c r="L20">
        <v>1.0124</v>
      </c>
      <c r="M20">
        <v>86.033000000000001</v>
      </c>
      <c r="N20">
        <v>91.759</v>
      </c>
      <c r="O20">
        <v>88.343000000000004</v>
      </c>
      <c r="P20">
        <v>22.8</v>
      </c>
      <c r="Q20">
        <v>27.2</v>
      </c>
      <c r="R20">
        <v>23.4</v>
      </c>
      <c r="S20">
        <v>5.25</v>
      </c>
      <c r="T20" s="16">
        <v>17</v>
      </c>
      <c r="U20" s="23">
        <f t="shared" si="0"/>
        <v>4563</v>
      </c>
      <c r="V20" s="16"/>
    </row>
    <row r="21" spans="1:22">
      <c r="A21" s="16">
        <v>17</v>
      </c>
      <c r="B21" t="s">
        <v>164</v>
      </c>
      <c r="C21" t="s">
        <v>13</v>
      </c>
      <c r="D21">
        <v>144155</v>
      </c>
      <c r="E21">
        <v>603858</v>
      </c>
      <c r="F21">
        <v>6.9695410000000004</v>
      </c>
      <c r="G21">
        <v>0</v>
      </c>
      <c r="H21">
        <v>89.491</v>
      </c>
      <c r="I21">
        <v>24.1</v>
      </c>
      <c r="J21">
        <v>180.2</v>
      </c>
      <c r="K21">
        <v>302.5</v>
      </c>
      <c r="L21">
        <v>1.0123</v>
      </c>
      <c r="M21">
        <v>85.504000000000005</v>
      </c>
      <c r="N21">
        <v>93.241</v>
      </c>
      <c r="O21">
        <v>87.185000000000002</v>
      </c>
      <c r="P21">
        <v>22.3</v>
      </c>
      <c r="Q21">
        <v>26.9</v>
      </c>
      <c r="R21">
        <v>23.4</v>
      </c>
      <c r="S21">
        <v>5.25</v>
      </c>
      <c r="T21" s="16">
        <v>16</v>
      </c>
      <c r="U21" s="23">
        <f t="shared" si="0"/>
        <v>4320</v>
      </c>
      <c r="V21" s="16"/>
    </row>
    <row r="22" spans="1:22">
      <c r="A22" s="16">
        <v>16</v>
      </c>
      <c r="B22" t="s">
        <v>149</v>
      </c>
      <c r="C22" t="s">
        <v>13</v>
      </c>
      <c r="D22">
        <v>139835</v>
      </c>
      <c r="E22">
        <v>603250</v>
      </c>
      <c r="F22">
        <v>6.9891730000000001</v>
      </c>
      <c r="G22">
        <v>0</v>
      </c>
      <c r="H22">
        <v>89.253</v>
      </c>
      <c r="I22">
        <v>24.5</v>
      </c>
      <c r="J22">
        <v>166</v>
      </c>
      <c r="K22">
        <v>275.5</v>
      </c>
      <c r="L22">
        <v>1.0123</v>
      </c>
      <c r="M22">
        <v>86.195999999999998</v>
      </c>
      <c r="N22">
        <v>94.643000000000001</v>
      </c>
      <c r="O22">
        <v>87.534999999999997</v>
      </c>
      <c r="P22">
        <v>22.6</v>
      </c>
      <c r="Q22">
        <v>29.2</v>
      </c>
      <c r="R22">
        <v>23.6</v>
      </c>
      <c r="S22">
        <v>5.25</v>
      </c>
      <c r="T22" s="16">
        <v>15</v>
      </c>
      <c r="U22" s="23">
        <f t="shared" si="0"/>
        <v>3982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135853</v>
      </c>
      <c r="E23">
        <v>602688</v>
      </c>
      <c r="F23">
        <v>7.0889559999999996</v>
      </c>
      <c r="G23">
        <v>0</v>
      </c>
      <c r="H23">
        <v>89.352999999999994</v>
      </c>
      <c r="I23">
        <v>24.1</v>
      </c>
      <c r="J23">
        <v>161.69999999999999</v>
      </c>
      <c r="K23">
        <v>246.2</v>
      </c>
      <c r="L23">
        <v>1.0125</v>
      </c>
      <c r="M23">
        <v>86.623999999999995</v>
      </c>
      <c r="N23">
        <v>91.296000000000006</v>
      </c>
      <c r="O23">
        <v>88.873000000000005</v>
      </c>
      <c r="P23">
        <v>22.4</v>
      </c>
      <c r="Q23">
        <v>27.6</v>
      </c>
      <c r="R23">
        <v>23.4</v>
      </c>
      <c r="S23">
        <v>5.25</v>
      </c>
      <c r="T23" s="22">
        <v>14</v>
      </c>
      <c r="U23" s="23">
        <f t="shared" si="0"/>
        <v>3879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131974</v>
      </c>
      <c r="E24">
        <v>602142</v>
      </c>
      <c r="F24">
        <v>7.1568680000000002</v>
      </c>
      <c r="G24">
        <v>0</v>
      </c>
      <c r="H24">
        <v>92.078000000000003</v>
      </c>
      <c r="I24">
        <v>24.1</v>
      </c>
      <c r="J24">
        <v>153.5</v>
      </c>
      <c r="K24">
        <v>247.7</v>
      </c>
      <c r="L24">
        <v>1.0126999999999999</v>
      </c>
      <c r="M24">
        <v>88.432000000000002</v>
      </c>
      <c r="N24">
        <v>94.638000000000005</v>
      </c>
      <c r="O24">
        <v>89.631</v>
      </c>
      <c r="P24">
        <v>22.1</v>
      </c>
      <c r="Q24">
        <v>28.6</v>
      </c>
      <c r="R24">
        <v>22.9</v>
      </c>
      <c r="S24">
        <v>5.25</v>
      </c>
      <c r="T24" s="16">
        <v>13</v>
      </c>
      <c r="U24" s="23">
        <f t="shared" si="0"/>
        <v>3683</v>
      </c>
      <c r="V24" s="16"/>
    </row>
    <row r="25" spans="1:22">
      <c r="A25" s="16">
        <v>13</v>
      </c>
      <c r="B25" t="s">
        <v>152</v>
      </c>
      <c r="C25" t="s">
        <v>13</v>
      </c>
      <c r="D25">
        <v>128291</v>
      </c>
      <c r="E25">
        <v>601637</v>
      </c>
      <c r="F25">
        <v>7.3109380000000002</v>
      </c>
      <c r="G25">
        <v>0</v>
      </c>
      <c r="H25">
        <v>92.823999999999998</v>
      </c>
      <c r="I25">
        <v>24.1</v>
      </c>
      <c r="J25">
        <v>161.4</v>
      </c>
      <c r="K25">
        <v>251.7</v>
      </c>
      <c r="L25">
        <v>1.0129999999999999</v>
      </c>
      <c r="M25">
        <v>90.978999999999999</v>
      </c>
      <c r="N25">
        <v>94.625</v>
      </c>
      <c r="O25">
        <v>91.775999999999996</v>
      </c>
      <c r="P25">
        <v>22.3</v>
      </c>
      <c r="Q25">
        <v>28.3</v>
      </c>
      <c r="R25">
        <v>22.9</v>
      </c>
      <c r="S25">
        <v>5.24</v>
      </c>
      <c r="T25" s="16">
        <v>12</v>
      </c>
      <c r="U25" s="23">
        <f t="shared" si="0"/>
        <v>3872</v>
      </c>
      <c r="V25" s="16"/>
    </row>
    <row r="26" spans="1:22">
      <c r="A26" s="16">
        <v>12</v>
      </c>
      <c r="B26" t="s">
        <v>153</v>
      </c>
      <c r="C26" t="s">
        <v>13</v>
      </c>
      <c r="D26">
        <v>124419</v>
      </c>
      <c r="E26">
        <v>601110</v>
      </c>
      <c r="F26">
        <v>7.3966269999999996</v>
      </c>
      <c r="G26">
        <v>0</v>
      </c>
      <c r="H26">
        <v>92.137</v>
      </c>
      <c r="I26">
        <v>23.5</v>
      </c>
      <c r="J26">
        <v>171.7</v>
      </c>
      <c r="K26">
        <v>264.10000000000002</v>
      </c>
      <c r="L26">
        <v>1.0132000000000001</v>
      </c>
      <c r="M26">
        <v>88.24</v>
      </c>
      <c r="N26">
        <v>94.04</v>
      </c>
      <c r="O26">
        <v>93.012</v>
      </c>
      <c r="P26">
        <v>22.4</v>
      </c>
      <c r="Q26">
        <v>25.4</v>
      </c>
      <c r="R26">
        <v>23</v>
      </c>
      <c r="S26">
        <v>5.24</v>
      </c>
      <c r="T26" s="16">
        <v>11</v>
      </c>
      <c r="U26" s="23">
        <f t="shared" si="0"/>
        <v>4121</v>
      </c>
      <c r="V26" s="16"/>
    </row>
    <row r="27" spans="1:22">
      <c r="A27" s="16">
        <v>11</v>
      </c>
      <c r="B27" t="s">
        <v>154</v>
      </c>
      <c r="C27" t="s">
        <v>13</v>
      </c>
      <c r="D27">
        <v>120298</v>
      </c>
      <c r="E27">
        <v>600547</v>
      </c>
      <c r="F27">
        <v>7.2210809999999999</v>
      </c>
      <c r="G27">
        <v>0</v>
      </c>
      <c r="H27">
        <v>90.266999999999996</v>
      </c>
      <c r="I27">
        <v>24</v>
      </c>
      <c r="J27">
        <v>167.1</v>
      </c>
      <c r="K27">
        <v>256.8</v>
      </c>
      <c r="L27">
        <v>1.0128999999999999</v>
      </c>
      <c r="M27">
        <v>88.271000000000001</v>
      </c>
      <c r="N27">
        <v>92.411000000000001</v>
      </c>
      <c r="O27">
        <v>90.403999999999996</v>
      </c>
      <c r="P27">
        <v>22.4</v>
      </c>
      <c r="Q27">
        <v>27.8</v>
      </c>
      <c r="R27">
        <v>22.5</v>
      </c>
      <c r="S27">
        <v>5.25</v>
      </c>
      <c r="T27" s="16">
        <v>10</v>
      </c>
      <c r="U27" s="23">
        <f t="shared" si="0"/>
        <v>4008</v>
      </c>
      <c r="V27" s="16"/>
    </row>
    <row r="28" spans="1:22">
      <c r="A28" s="16">
        <v>10</v>
      </c>
      <c r="B28" t="s">
        <v>155</v>
      </c>
      <c r="C28" t="s">
        <v>13</v>
      </c>
      <c r="D28">
        <v>116290</v>
      </c>
      <c r="E28">
        <v>599988</v>
      </c>
      <c r="F28">
        <v>7.0336740000000004</v>
      </c>
      <c r="G28">
        <v>0</v>
      </c>
      <c r="H28">
        <v>89.435000000000002</v>
      </c>
      <c r="I28">
        <v>24.2</v>
      </c>
      <c r="J28">
        <v>186.4</v>
      </c>
      <c r="K28">
        <v>271.8</v>
      </c>
      <c r="L28">
        <v>1.0123</v>
      </c>
      <c r="M28">
        <v>84.861999999999995</v>
      </c>
      <c r="N28">
        <v>92.697999999999993</v>
      </c>
      <c r="O28">
        <v>88.25</v>
      </c>
      <c r="P28">
        <v>23.1</v>
      </c>
      <c r="Q28">
        <v>27</v>
      </c>
      <c r="R28">
        <v>23.9</v>
      </c>
      <c r="S28">
        <v>5.25</v>
      </c>
      <c r="T28" s="16">
        <v>9</v>
      </c>
      <c r="U28" s="23">
        <f t="shared" si="0"/>
        <v>4474</v>
      </c>
      <c r="V28" s="16"/>
    </row>
    <row r="29" spans="1:22">
      <c r="A29" s="16">
        <v>9</v>
      </c>
      <c r="B29" t="s">
        <v>156</v>
      </c>
      <c r="C29" t="s">
        <v>13</v>
      </c>
      <c r="D29">
        <v>111816</v>
      </c>
      <c r="E29">
        <v>599358</v>
      </c>
      <c r="F29">
        <v>6.9920850000000003</v>
      </c>
      <c r="G29">
        <v>0</v>
      </c>
      <c r="H29">
        <v>88.918999999999997</v>
      </c>
      <c r="I29">
        <v>24.1</v>
      </c>
      <c r="J29">
        <v>183.1</v>
      </c>
      <c r="K29">
        <v>280.8</v>
      </c>
      <c r="L29">
        <v>1.0123</v>
      </c>
      <c r="M29">
        <v>85.442999999999998</v>
      </c>
      <c r="N29">
        <v>91.74</v>
      </c>
      <c r="O29">
        <v>87.539000000000001</v>
      </c>
      <c r="P29">
        <v>22.2</v>
      </c>
      <c r="Q29">
        <v>26.7</v>
      </c>
      <c r="R29">
        <v>23.5</v>
      </c>
      <c r="S29">
        <v>5.25</v>
      </c>
      <c r="T29" s="16">
        <v>8</v>
      </c>
      <c r="U29" s="23">
        <f t="shared" si="0"/>
        <v>4252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107564</v>
      </c>
      <c r="E30">
        <v>598737</v>
      </c>
      <c r="F30">
        <v>6.8760519999999996</v>
      </c>
      <c r="G30">
        <v>0</v>
      </c>
      <c r="H30">
        <v>89.799000000000007</v>
      </c>
      <c r="I30">
        <v>24.5</v>
      </c>
      <c r="J30">
        <v>180.1</v>
      </c>
      <c r="K30">
        <v>267.8</v>
      </c>
      <c r="L30">
        <v>1.012</v>
      </c>
      <c r="M30">
        <v>85.941999999999993</v>
      </c>
      <c r="N30">
        <v>92.406000000000006</v>
      </c>
      <c r="O30">
        <v>85.941999999999993</v>
      </c>
      <c r="P30">
        <v>22.6</v>
      </c>
      <c r="Q30">
        <v>28.8</v>
      </c>
      <c r="R30">
        <v>23.6</v>
      </c>
      <c r="S30">
        <v>5.25</v>
      </c>
      <c r="T30" s="22">
        <v>7</v>
      </c>
      <c r="U30" s="23">
        <f t="shared" si="0"/>
        <v>4323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103241</v>
      </c>
      <c r="E31">
        <v>598130</v>
      </c>
      <c r="F31">
        <v>7.0143180000000003</v>
      </c>
      <c r="G31">
        <v>0</v>
      </c>
      <c r="H31">
        <v>91.7</v>
      </c>
      <c r="I31">
        <v>24</v>
      </c>
      <c r="J31">
        <v>171.5</v>
      </c>
      <c r="K31">
        <v>269.5</v>
      </c>
      <c r="L31">
        <v>1.0123</v>
      </c>
      <c r="M31">
        <v>87.69</v>
      </c>
      <c r="N31">
        <v>94.212999999999994</v>
      </c>
      <c r="O31">
        <v>87.834999999999994</v>
      </c>
      <c r="P31">
        <v>22.8</v>
      </c>
      <c r="Q31">
        <v>26.8</v>
      </c>
      <c r="R31">
        <v>23.4</v>
      </c>
      <c r="S31">
        <v>5.25</v>
      </c>
      <c r="T31" s="16">
        <v>6</v>
      </c>
      <c r="U31" s="23">
        <f t="shared" si="0"/>
        <v>4115</v>
      </c>
      <c r="V31" s="5"/>
    </row>
    <row r="32" spans="1:22">
      <c r="A32" s="16">
        <v>6</v>
      </c>
      <c r="B32" t="s">
        <v>159</v>
      </c>
      <c r="C32" t="s">
        <v>13</v>
      </c>
      <c r="D32">
        <v>99126</v>
      </c>
      <c r="E32">
        <v>597564</v>
      </c>
      <c r="F32">
        <v>7.3043690000000003</v>
      </c>
      <c r="G32">
        <v>0</v>
      </c>
      <c r="H32">
        <v>91.906999999999996</v>
      </c>
      <c r="I32">
        <v>24.4</v>
      </c>
      <c r="J32">
        <v>175.5</v>
      </c>
      <c r="K32">
        <v>259.89999999999998</v>
      </c>
      <c r="L32">
        <v>1.0128999999999999</v>
      </c>
      <c r="M32">
        <v>89.864999999999995</v>
      </c>
      <c r="N32">
        <v>93.393000000000001</v>
      </c>
      <c r="O32">
        <v>91.975999999999999</v>
      </c>
      <c r="P32">
        <v>23</v>
      </c>
      <c r="Q32">
        <v>26.9</v>
      </c>
      <c r="R32">
        <v>23.7</v>
      </c>
      <c r="S32">
        <v>5.26</v>
      </c>
      <c r="T32" s="16">
        <v>5</v>
      </c>
      <c r="U32" s="23">
        <f t="shared" si="0"/>
        <v>4211</v>
      </c>
      <c r="V32" s="5"/>
    </row>
    <row r="33" spans="1:22">
      <c r="A33" s="16">
        <v>5</v>
      </c>
      <c r="B33" t="s">
        <v>160</v>
      </c>
      <c r="C33" t="s">
        <v>13</v>
      </c>
      <c r="D33">
        <v>94915</v>
      </c>
      <c r="E33">
        <v>596985</v>
      </c>
      <c r="F33">
        <v>7.2867030000000002</v>
      </c>
      <c r="G33">
        <v>0</v>
      </c>
      <c r="H33">
        <v>90.105000000000004</v>
      </c>
      <c r="I33">
        <v>24.5</v>
      </c>
      <c r="J33">
        <v>179</v>
      </c>
      <c r="K33">
        <v>279.60000000000002</v>
      </c>
      <c r="L33">
        <v>1.0127999999999999</v>
      </c>
      <c r="M33">
        <v>86.867000000000004</v>
      </c>
      <c r="N33">
        <v>92.841999999999999</v>
      </c>
      <c r="O33">
        <v>91.861999999999995</v>
      </c>
      <c r="P33">
        <v>23.2</v>
      </c>
      <c r="Q33">
        <v>27.1</v>
      </c>
      <c r="R33">
        <v>24</v>
      </c>
      <c r="S33">
        <v>5.26</v>
      </c>
      <c r="T33" s="16">
        <v>4</v>
      </c>
      <c r="U33" s="23">
        <f t="shared" si="0"/>
        <v>4298</v>
      </c>
      <c r="V33" s="5"/>
    </row>
    <row r="34" spans="1:22">
      <c r="A34" s="16">
        <v>4</v>
      </c>
      <c r="B34" t="s">
        <v>161</v>
      </c>
      <c r="C34" t="s">
        <v>13</v>
      </c>
      <c r="D34">
        <v>90617</v>
      </c>
      <c r="E34">
        <v>596384</v>
      </c>
      <c r="F34">
        <v>7.1441220000000003</v>
      </c>
      <c r="G34">
        <v>0</v>
      </c>
      <c r="H34">
        <v>89.831999999999994</v>
      </c>
      <c r="I34">
        <v>24.3</v>
      </c>
      <c r="J34">
        <v>188.1</v>
      </c>
      <c r="K34">
        <v>273.5</v>
      </c>
      <c r="L34">
        <v>1.0125</v>
      </c>
      <c r="M34">
        <v>86.227999999999994</v>
      </c>
      <c r="N34">
        <v>91.971999999999994</v>
      </c>
      <c r="O34">
        <v>89.915999999999997</v>
      </c>
      <c r="P34">
        <v>23.4</v>
      </c>
      <c r="Q34">
        <v>26.5</v>
      </c>
      <c r="R34">
        <v>24.2</v>
      </c>
      <c r="S34">
        <v>5.26</v>
      </c>
      <c r="T34" s="16">
        <v>3</v>
      </c>
      <c r="U34" s="23">
        <f t="shared" si="0"/>
        <v>4515</v>
      </c>
      <c r="V34" s="5"/>
    </row>
    <row r="35" spans="1:22">
      <c r="A35" s="16">
        <v>3</v>
      </c>
      <c r="B35" t="s">
        <v>162</v>
      </c>
      <c r="C35" t="s">
        <v>13</v>
      </c>
      <c r="D35">
        <v>86102</v>
      </c>
      <c r="E35">
        <v>595751</v>
      </c>
      <c r="F35">
        <v>6.9349509999999999</v>
      </c>
      <c r="G35">
        <v>0</v>
      </c>
      <c r="H35">
        <v>88.796999999999997</v>
      </c>
      <c r="I35">
        <v>24.6</v>
      </c>
      <c r="J35">
        <v>178.8</v>
      </c>
      <c r="K35">
        <v>295.5</v>
      </c>
      <c r="L35">
        <v>1.0121</v>
      </c>
      <c r="M35">
        <v>85.692999999999998</v>
      </c>
      <c r="N35">
        <v>91.278000000000006</v>
      </c>
      <c r="O35">
        <v>87</v>
      </c>
      <c r="P35">
        <v>23.2</v>
      </c>
      <c r="Q35">
        <v>28.8</v>
      </c>
      <c r="R35">
        <v>24.2</v>
      </c>
      <c r="S35">
        <v>5.26</v>
      </c>
      <c r="T35" s="16">
        <v>2</v>
      </c>
      <c r="U35" s="23">
        <f t="shared" si="0"/>
        <v>4292</v>
      </c>
      <c r="V35" s="5"/>
    </row>
    <row r="36" spans="1:22">
      <c r="A36" s="16">
        <v>2</v>
      </c>
      <c r="B36" t="s">
        <v>163</v>
      </c>
      <c r="C36" t="s">
        <v>13</v>
      </c>
      <c r="D36">
        <v>81810</v>
      </c>
      <c r="E36">
        <v>595143</v>
      </c>
      <c r="F36">
        <v>6.9591989999999999</v>
      </c>
      <c r="G36">
        <v>0</v>
      </c>
      <c r="H36">
        <v>89.981999999999999</v>
      </c>
      <c r="I36">
        <v>24.5</v>
      </c>
      <c r="J36">
        <v>167.6</v>
      </c>
      <c r="K36">
        <v>267.60000000000002</v>
      </c>
      <c r="L36">
        <v>1.0122</v>
      </c>
      <c r="M36">
        <v>86.381</v>
      </c>
      <c r="N36">
        <v>92.632999999999996</v>
      </c>
      <c r="O36">
        <v>87.144999999999996</v>
      </c>
      <c r="P36">
        <v>23.2</v>
      </c>
      <c r="Q36">
        <v>27.6</v>
      </c>
      <c r="R36">
        <v>23.7</v>
      </c>
      <c r="S36">
        <v>5.26</v>
      </c>
      <c r="T36" s="16">
        <v>1</v>
      </c>
      <c r="U36" s="23">
        <f t="shared" si="0"/>
        <v>4022</v>
      </c>
      <c r="V36" s="5"/>
    </row>
    <row r="37" spans="1:22">
      <c r="A37" s="16">
        <v>1</v>
      </c>
      <c r="B37" t="s">
        <v>134</v>
      </c>
      <c r="C37" t="s">
        <v>13</v>
      </c>
      <c r="D37">
        <v>77788</v>
      </c>
      <c r="E37">
        <v>594580</v>
      </c>
      <c r="F37">
        <v>6.9957630000000002</v>
      </c>
      <c r="G37">
        <v>0</v>
      </c>
      <c r="H37">
        <v>89.45</v>
      </c>
      <c r="I37">
        <v>23.6</v>
      </c>
      <c r="J37">
        <v>86</v>
      </c>
      <c r="K37">
        <v>191.9</v>
      </c>
      <c r="L37">
        <v>1.0123</v>
      </c>
      <c r="M37">
        <v>84.131</v>
      </c>
      <c r="N37">
        <v>92.992999999999995</v>
      </c>
      <c r="O37">
        <v>87.710999999999999</v>
      </c>
      <c r="P37">
        <v>21.5</v>
      </c>
      <c r="Q37">
        <v>26.6</v>
      </c>
      <c r="R37">
        <v>23.8</v>
      </c>
      <c r="S37">
        <v>5.26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321604</v>
      </c>
      <c r="T6" s="22">
        <v>31</v>
      </c>
      <c r="U6" s="23">
        <f>D6-D7</f>
        <v>4697</v>
      </c>
      <c r="V6" s="24">
        <v>1</v>
      </c>
    </row>
    <row r="7" spans="1:22">
      <c r="A7" s="16">
        <v>31</v>
      </c>
      <c r="D7">
        <v>316907</v>
      </c>
      <c r="T7" s="16">
        <v>30</v>
      </c>
      <c r="U7" s="23">
        <f>D7-D8</f>
        <v>6516</v>
      </c>
      <c r="V7" s="4"/>
    </row>
    <row r="8" spans="1:22">
      <c r="A8" s="16">
        <v>30</v>
      </c>
      <c r="D8">
        <v>310391</v>
      </c>
      <c r="T8" s="16">
        <v>29</v>
      </c>
      <c r="U8" s="23">
        <f>D8-D9</f>
        <v>6439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303952</v>
      </c>
      <c r="E9">
        <v>661105</v>
      </c>
      <c r="F9">
        <v>6.958418</v>
      </c>
      <c r="G9">
        <v>0</v>
      </c>
      <c r="H9">
        <v>88.488</v>
      </c>
      <c r="I9">
        <v>22</v>
      </c>
      <c r="J9">
        <v>257.2</v>
      </c>
      <c r="K9">
        <v>320</v>
      </c>
      <c r="L9">
        <v>1.0125</v>
      </c>
      <c r="M9">
        <v>84.162000000000006</v>
      </c>
      <c r="N9">
        <v>91.447000000000003</v>
      </c>
      <c r="O9">
        <v>86.221000000000004</v>
      </c>
      <c r="P9">
        <v>20.6</v>
      </c>
      <c r="Q9">
        <v>24.2</v>
      </c>
      <c r="R9">
        <v>21</v>
      </c>
      <c r="S9">
        <v>4.8899999999999997</v>
      </c>
      <c r="T9" s="22">
        <v>28</v>
      </c>
      <c r="U9" s="23">
        <f t="shared" ref="U9:U36" si="0">D9-D10</f>
        <v>6172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297780</v>
      </c>
      <c r="E10">
        <v>660234</v>
      </c>
      <c r="F10">
        <v>6.9252349999999998</v>
      </c>
      <c r="G10">
        <v>0</v>
      </c>
      <c r="H10">
        <v>91.757999999999996</v>
      </c>
      <c r="I10">
        <v>26.5</v>
      </c>
      <c r="J10">
        <v>32.799999999999997</v>
      </c>
      <c r="K10">
        <v>321.39999999999998</v>
      </c>
      <c r="L10">
        <v>1.0123</v>
      </c>
      <c r="M10">
        <v>86.045000000000002</v>
      </c>
      <c r="N10">
        <v>93.843000000000004</v>
      </c>
      <c r="O10">
        <v>86.206000000000003</v>
      </c>
      <c r="P10">
        <v>15</v>
      </c>
      <c r="Q10">
        <v>38.4</v>
      </c>
      <c r="R10">
        <v>22.3</v>
      </c>
      <c r="S10">
        <v>4.9000000000000004</v>
      </c>
      <c r="T10" s="16">
        <v>27</v>
      </c>
      <c r="U10" s="23">
        <f t="shared" si="0"/>
        <v>788</v>
      </c>
      <c r="V10" s="16"/>
    </row>
    <row r="11" spans="1:22">
      <c r="A11" s="16">
        <v>27</v>
      </c>
      <c r="B11" t="s">
        <v>174</v>
      </c>
      <c r="C11" t="s">
        <v>13</v>
      </c>
      <c r="D11">
        <v>296992</v>
      </c>
      <c r="E11">
        <v>660123</v>
      </c>
      <c r="F11">
        <v>7.5478329999999998</v>
      </c>
      <c r="G11">
        <v>0</v>
      </c>
      <c r="H11">
        <v>91.997</v>
      </c>
      <c r="I11">
        <v>24.8</v>
      </c>
      <c r="J11">
        <v>0</v>
      </c>
      <c r="K11">
        <v>0</v>
      </c>
      <c r="L11">
        <v>1.0145</v>
      </c>
      <c r="M11">
        <v>88.861999999999995</v>
      </c>
      <c r="N11">
        <v>94.158000000000001</v>
      </c>
      <c r="O11">
        <v>92.635999999999996</v>
      </c>
      <c r="P11">
        <v>14.1</v>
      </c>
      <c r="Q11">
        <v>39.6</v>
      </c>
      <c r="R11">
        <v>16.399999999999999</v>
      </c>
      <c r="S11">
        <v>4.9000000000000004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B12" t="s">
        <v>173</v>
      </c>
      <c r="C12" t="s">
        <v>13</v>
      </c>
      <c r="D12">
        <v>296992</v>
      </c>
      <c r="E12">
        <v>660123</v>
      </c>
      <c r="F12">
        <v>7.3928580000000004</v>
      </c>
      <c r="G12">
        <v>0</v>
      </c>
      <c r="H12">
        <v>89.885000000000005</v>
      </c>
      <c r="I12">
        <v>24.1</v>
      </c>
      <c r="J12">
        <v>0</v>
      </c>
      <c r="K12">
        <v>0</v>
      </c>
      <c r="L12">
        <v>1.0142</v>
      </c>
      <c r="M12">
        <v>86.01</v>
      </c>
      <c r="N12">
        <v>93.097999999999999</v>
      </c>
      <c r="O12">
        <v>90.375</v>
      </c>
      <c r="P12">
        <v>14.1</v>
      </c>
      <c r="Q12">
        <v>37.700000000000003</v>
      </c>
      <c r="R12">
        <v>15.9</v>
      </c>
      <c r="S12">
        <v>4.9000000000000004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B13" t="s">
        <v>172</v>
      </c>
      <c r="C13" t="s">
        <v>13</v>
      </c>
      <c r="D13">
        <v>296992</v>
      </c>
      <c r="E13">
        <v>660123</v>
      </c>
      <c r="F13">
        <v>7.4008770000000004</v>
      </c>
      <c r="G13">
        <v>0</v>
      </c>
      <c r="H13">
        <v>89.808999999999997</v>
      </c>
      <c r="I13">
        <v>19.100000000000001</v>
      </c>
      <c r="J13">
        <v>107.2</v>
      </c>
      <c r="K13">
        <v>316</v>
      </c>
      <c r="L13">
        <v>1.0142</v>
      </c>
      <c r="M13">
        <v>85.356999999999999</v>
      </c>
      <c r="N13">
        <v>93.59</v>
      </c>
      <c r="O13">
        <v>90.459000000000003</v>
      </c>
      <c r="P13">
        <v>13.7</v>
      </c>
      <c r="Q13">
        <v>25.8</v>
      </c>
      <c r="R13">
        <v>15.9</v>
      </c>
      <c r="S13">
        <v>4.9000000000000004</v>
      </c>
      <c r="T13" s="16">
        <v>24</v>
      </c>
      <c r="U13" s="23">
        <f t="shared" si="0"/>
        <v>2566</v>
      </c>
      <c r="V13" s="16"/>
    </row>
    <row r="14" spans="1:22">
      <c r="A14" s="16">
        <v>24</v>
      </c>
      <c r="B14" t="s">
        <v>171</v>
      </c>
      <c r="C14" t="s">
        <v>13</v>
      </c>
      <c r="D14">
        <v>294426</v>
      </c>
      <c r="E14">
        <v>659757</v>
      </c>
      <c r="F14">
        <v>6.9399559999999996</v>
      </c>
      <c r="G14">
        <v>0</v>
      </c>
      <c r="H14">
        <v>88.936000000000007</v>
      </c>
      <c r="I14">
        <v>22</v>
      </c>
      <c r="J14">
        <v>227.1</v>
      </c>
      <c r="K14">
        <v>299.60000000000002</v>
      </c>
      <c r="L14">
        <v>1.0125</v>
      </c>
      <c r="M14">
        <v>85.772999999999996</v>
      </c>
      <c r="N14">
        <v>91.593000000000004</v>
      </c>
      <c r="O14">
        <v>85.971999999999994</v>
      </c>
      <c r="P14">
        <v>20.5</v>
      </c>
      <c r="Q14">
        <v>24.3</v>
      </c>
      <c r="R14">
        <v>21.1</v>
      </c>
      <c r="S14">
        <v>4.9000000000000004</v>
      </c>
      <c r="T14" s="16">
        <v>23</v>
      </c>
      <c r="U14" s="23">
        <f t="shared" si="0"/>
        <v>5447</v>
      </c>
      <c r="V14" s="16"/>
    </row>
    <row r="15" spans="1:22">
      <c r="A15" s="16">
        <v>23</v>
      </c>
      <c r="B15" t="s">
        <v>170</v>
      </c>
      <c r="C15" t="s">
        <v>13</v>
      </c>
      <c r="D15">
        <v>288979</v>
      </c>
      <c r="E15">
        <v>658992</v>
      </c>
      <c r="F15">
        <v>6.9875429999999996</v>
      </c>
      <c r="G15">
        <v>0</v>
      </c>
      <c r="H15">
        <v>89.218999999999994</v>
      </c>
      <c r="I15">
        <v>22.3</v>
      </c>
      <c r="J15">
        <v>238.8</v>
      </c>
      <c r="K15">
        <v>306.7</v>
      </c>
      <c r="L15">
        <v>1.0125</v>
      </c>
      <c r="M15">
        <v>86.194999999999993</v>
      </c>
      <c r="N15">
        <v>91.853999999999999</v>
      </c>
      <c r="O15">
        <v>86.772999999999996</v>
      </c>
      <c r="P15">
        <v>20.2</v>
      </c>
      <c r="Q15">
        <v>24.8</v>
      </c>
      <c r="R15">
        <v>21.5</v>
      </c>
      <c r="S15">
        <v>4.9000000000000004</v>
      </c>
      <c r="T15" s="16">
        <v>22</v>
      </c>
      <c r="U15" s="23">
        <f t="shared" si="0"/>
        <v>5730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283249</v>
      </c>
      <c r="E16">
        <v>658190</v>
      </c>
      <c r="F16">
        <v>7.0242959999999997</v>
      </c>
      <c r="G16">
        <v>0</v>
      </c>
      <c r="H16">
        <v>90.096000000000004</v>
      </c>
      <c r="I16">
        <v>23</v>
      </c>
      <c r="J16">
        <v>218.2</v>
      </c>
      <c r="K16">
        <v>329.4</v>
      </c>
      <c r="L16">
        <v>1.0125</v>
      </c>
      <c r="M16">
        <v>86.492999999999995</v>
      </c>
      <c r="N16">
        <v>95.123999999999995</v>
      </c>
      <c r="O16">
        <v>87.488</v>
      </c>
      <c r="P16">
        <v>20.6</v>
      </c>
      <c r="Q16">
        <v>25.6</v>
      </c>
      <c r="R16">
        <v>22</v>
      </c>
      <c r="S16">
        <v>4.91</v>
      </c>
      <c r="T16" s="22">
        <v>21</v>
      </c>
      <c r="U16" s="23">
        <f t="shared" si="0"/>
        <v>5233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278016</v>
      </c>
      <c r="E17">
        <v>657462</v>
      </c>
      <c r="F17">
        <v>7.17598</v>
      </c>
      <c r="G17">
        <v>0</v>
      </c>
      <c r="H17">
        <v>91.852999999999994</v>
      </c>
      <c r="I17">
        <v>26.8</v>
      </c>
      <c r="J17">
        <v>26.3</v>
      </c>
      <c r="K17">
        <v>320.89999999999998</v>
      </c>
      <c r="L17">
        <v>1.0127999999999999</v>
      </c>
      <c r="M17">
        <v>87.611000000000004</v>
      </c>
      <c r="N17">
        <v>93.701999999999998</v>
      </c>
      <c r="O17">
        <v>89.888999999999996</v>
      </c>
      <c r="P17">
        <v>14.4</v>
      </c>
      <c r="Q17">
        <v>40.200000000000003</v>
      </c>
      <c r="R17">
        <v>22.8</v>
      </c>
      <c r="S17">
        <v>4.91</v>
      </c>
      <c r="T17" s="16">
        <v>20</v>
      </c>
      <c r="U17" s="23">
        <f t="shared" si="0"/>
        <v>631</v>
      </c>
      <c r="V17" s="16"/>
    </row>
    <row r="18" spans="1:22">
      <c r="A18" s="16">
        <v>20</v>
      </c>
      <c r="B18" t="s">
        <v>167</v>
      </c>
      <c r="C18" t="s">
        <v>13</v>
      </c>
      <c r="D18">
        <v>277385</v>
      </c>
      <c r="E18">
        <v>657375</v>
      </c>
      <c r="F18">
        <v>7.460108</v>
      </c>
      <c r="G18">
        <v>0</v>
      </c>
      <c r="H18">
        <v>92.278999999999996</v>
      </c>
      <c r="I18">
        <v>24.9</v>
      </c>
      <c r="J18">
        <v>0</v>
      </c>
      <c r="K18">
        <v>0</v>
      </c>
      <c r="L18">
        <v>1.014</v>
      </c>
      <c r="M18">
        <v>89.787000000000006</v>
      </c>
      <c r="N18">
        <v>94.712000000000003</v>
      </c>
      <c r="O18">
        <v>92.094999999999999</v>
      </c>
      <c r="P18">
        <v>15.7</v>
      </c>
      <c r="Q18">
        <v>36.5</v>
      </c>
      <c r="R18">
        <v>18.100000000000001</v>
      </c>
      <c r="S18">
        <v>4.91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B19" t="s">
        <v>166</v>
      </c>
      <c r="C19" t="s">
        <v>13</v>
      </c>
      <c r="D19">
        <v>277385</v>
      </c>
      <c r="E19">
        <v>657375</v>
      </c>
      <c r="F19">
        <v>7.4733270000000003</v>
      </c>
      <c r="G19">
        <v>0</v>
      </c>
      <c r="H19">
        <v>91.492999999999995</v>
      </c>
      <c r="I19">
        <v>22.4</v>
      </c>
      <c r="J19">
        <v>0</v>
      </c>
      <c r="K19">
        <v>0</v>
      </c>
      <c r="L19">
        <v>1.0143</v>
      </c>
      <c r="M19">
        <v>88.128</v>
      </c>
      <c r="N19">
        <v>93.924000000000007</v>
      </c>
      <c r="O19">
        <v>91.486999999999995</v>
      </c>
      <c r="P19">
        <v>15.2</v>
      </c>
      <c r="Q19">
        <v>33.9</v>
      </c>
      <c r="R19">
        <v>16</v>
      </c>
      <c r="S19">
        <v>4.9000000000000004</v>
      </c>
      <c r="T19" s="16">
        <v>18</v>
      </c>
      <c r="U19" s="23">
        <f t="shared" si="0"/>
        <v>0</v>
      </c>
      <c r="V19" s="16"/>
    </row>
    <row r="20" spans="1:22">
      <c r="A20" s="16">
        <v>18</v>
      </c>
      <c r="B20" t="s">
        <v>165</v>
      </c>
      <c r="C20" t="s">
        <v>13</v>
      </c>
      <c r="D20">
        <v>277385</v>
      </c>
      <c r="E20">
        <v>657375</v>
      </c>
      <c r="F20">
        <v>7.2671380000000001</v>
      </c>
      <c r="G20">
        <v>0</v>
      </c>
      <c r="H20">
        <v>89.870999999999995</v>
      </c>
      <c r="I20">
        <v>22.2</v>
      </c>
      <c r="J20">
        <v>165.8</v>
      </c>
      <c r="K20">
        <v>246.5</v>
      </c>
      <c r="L20">
        <v>1.0136000000000001</v>
      </c>
      <c r="M20">
        <v>87.153000000000006</v>
      </c>
      <c r="N20">
        <v>92.132000000000005</v>
      </c>
      <c r="O20">
        <v>89.423000000000002</v>
      </c>
      <c r="P20">
        <v>18</v>
      </c>
      <c r="Q20">
        <v>25.6</v>
      </c>
      <c r="R20">
        <v>18</v>
      </c>
      <c r="S20">
        <v>4.91</v>
      </c>
      <c r="T20" s="16">
        <v>17</v>
      </c>
      <c r="U20" s="23">
        <f t="shared" si="0"/>
        <v>3970</v>
      </c>
      <c r="V20" s="16"/>
    </row>
    <row r="21" spans="1:22">
      <c r="A21" s="16">
        <v>17</v>
      </c>
      <c r="B21" t="s">
        <v>164</v>
      </c>
      <c r="C21" t="s">
        <v>13</v>
      </c>
      <c r="D21">
        <v>273415</v>
      </c>
      <c r="E21">
        <v>656822</v>
      </c>
      <c r="F21">
        <v>7.0674390000000002</v>
      </c>
      <c r="G21">
        <v>0</v>
      </c>
      <c r="H21">
        <v>89.995999999999995</v>
      </c>
      <c r="I21">
        <v>22</v>
      </c>
      <c r="J21">
        <v>212.6</v>
      </c>
      <c r="K21">
        <v>305.5</v>
      </c>
      <c r="L21">
        <v>1.0126999999999999</v>
      </c>
      <c r="M21">
        <v>86.352000000000004</v>
      </c>
      <c r="N21">
        <v>93.462999999999994</v>
      </c>
      <c r="O21">
        <v>87.947999999999993</v>
      </c>
      <c r="P21">
        <v>20</v>
      </c>
      <c r="Q21">
        <v>24.9</v>
      </c>
      <c r="R21">
        <v>21.6</v>
      </c>
      <c r="S21">
        <v>4.91</v>
      </c>
      <c r="T21" s="16">
        <v>16</v>
      </c>
      <c r="U21" s="23">
        <f t="shared" si="0"/>
        <v>5102</v>
      </c>
      <c r="V21" s="16"/>
    </row>
    <row r="22" spans="1:22">
      <c r="A22" s="16">
        <v>16</v>
      </c>
      <c r="B22" t="s">
        <v>149</v>
      </c>
      <c r="C22" t="s">
        <v>13</v>
      </c>
      <c r="D22">
        <v>268313</v>
      </c>
      <c r="E22">
        <v>656115</v>
      </c>
      <c r="F22">
        <v>7.111631</v>
      </c>
      <c r="G22">
        <v>0</v>
      </c>
      <c r="H22">
        <v>89.751000000000005</v>
      </c>
      <c r="I22">
        <v>22.5</v>
      </c>
      <c r="J22">
        <v>208.1</v>
      </c>
      <c r="K22">
        <v>257.39999999999998</v>
      </c>
      <c r="L22">
        <v>1.0127999999999999</v>
      </c>
      <c r="M22">
        <v>86.762</v>
      </c>
      <c r="N22">
        <v>94.927999999999997</v>
      </c>
      <c r="O22">
        <v>88.475999999999999</v>
      </c>
      <c r="P22">
        <v>20.5</v>
      </c>
      <c r="Q22">
        <v>25.2</v>
      </c>
      <c r="R22">
        <v>21.4</v>
      </c>
      <c r="S22">
        <v>4.91</v>
      </c>
      <c r="T22" s="16">
        <v>15</v>
      </c>
      <c r="U22" s="23">
        <f t="shared" si="0"/>
        <v>5004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263309</v>
      </c>
      <c r="E23">
        <v>655417</v>
      </c>
      <c r="F23">
        <v>7.1295999999999999</v>
      </c>
      <c r="G23">
        <v>0</v>
      </c>
      <c r="H23">
        <v>89.811999999999998</v>
      </c>
      <c r="I23">
        <v>22.5</v>
      </c>
      <c r="J23">
        <v>223.4</v>
      </c>
      <c r="K23">
        <v>295.10000000000002</v>
      </c>
      <c r="L23">
        <v>1.0126999999999999</v>
      </c>
      <c r="M23">
        <v>87.349000000000004</v>
      </c>
      <c r="N23">
        <v>91.792000000000002</v>
      </c>
      <c r="O23">
        <v>89.05</v>
      </c>
      <c r="P23">
        <v>20.8</v>
      </c>
      <c r="Q23">
        <v>24.7</v>
      </c>
      <c r="R23">
        <v>22.3</v>
      </c>
      <c r="S23">
        <v>4.9000000000000004</v>
      </c>
      <c r="T23" s="22">
        <v>14</v>
      </c>
      <c r="U23" s="23">
        <f t="shared" si="0"/>
        <v>5359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257950</v>
      </c>
      <c r="E24">
        <v>654671</v>
      </c>
      <c r="F24">
        <v>7.1872020000000001</v>
      </c>
      <c r="G24">
        <v>0</v>
      </c>
      <c r="H24">
        <v>92.733999999999995</v>
      </c>
      <c r="I24">
        <v>24.4</v>
      </c>
      <c r="J24">
        <v>29</v>
      </c>
      <c r="K24">
        <v>335</v>
      </c>
      <c r="L24">
        <v>1.0127999999999999</v>
      </c>
      <c r="M24">
        <v>88.834999999999994</v>
      </c>
      <c r="N24">
        <v>95.012</v>
      </c>
      <c r="O24">
        <v>89.974000000000004</v>
      </c>
      <c r="P24">
        <v>13.5</v>
      </c>
      <c r="Q24">
        <v>34.1</v>
      </c>
      <c r="R24">
        <v>22.6</v>
      </c>
      <c r="S24">
        <v>4.9000000000000004</v>
      </c>
      <c r="T24" s="16">
        <v>13</v>
      </c>
      <c r="U24" s="23">
        <f t="shared" si="0"/>
        <v>693</v>
      </c>
      <c r="V24" s="16"/>
    </row>
    <row r="25" spans="1:22">
      <c r="A25" s="16">
        <v>13</v>
      </c>
      <c r="B25" t="s">
        <v>152</v>
      </c>
      <c r="C25" t="s">
        <v>13</v>
      </c>
      <c r="D25">
        <v>257257</v>
      </c>
      <c r="E25">
        <v>654576</v>
      </c>
      <c r="F25">
        <v>7.5201390000000004</v>
      </c>
      <c r="G25">
        <v>0</v>
      </c>
      <c r="H25">
        <v>93.369</v>
      </c>
      <c r="I25">
        <v>23.7</v>
      </c>
      <c r="J25">
        <v>0</v>
      </c>
      <c r="K25">
        <v>0</v>
      </c>
      <c r="L25">
        <v>1.0143</v>
      </c>
      <c r="M25">
        <v>91.775999999999996</v>
      </c>
      <c r="N25">
        <v>95.040999999999997</v>
      </c>
      <c r="O25">
        <v>92.462000000000003</v>
      </c>
      <c r="P25">
        <v>13.6</v>
      </c>
      <c r="Q25">
        <v>36.299999999999997</v>
      </c>
      <c r="R25">
        <v>16.899999999999999</v>
      </c>
      <c r="S25">
        <v>4.9000000000000004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B26" t="s">
        <v>153</v>
      </c>
      <c r="C26" t="s">
        <v>13</v>
      </c>
      <c r="D26">
        <v>257257</v>
      </c>
      <c r="E26">
        <v>654576</v>
      </c>
      <c r="F26">
        <v>7.7003079999999997</v>
      </c>
      <c r="G26">
        <v>0</v>
      </c>
      <c r="H26">
        <v>92.754000000000005</v>
      </c>
      <c r="I26">
        <v>18.899999999999999</v>
      </c>
      <c r="J26">
        <v>0</v>
      </c>
      <c r="K26">
        <v>0</v>
      </c>
      <c r="L26">
        <v>1.0150999999999999</v>
      </c>
      <c r="M26">
        <v>89.141000000000005</v>
      </c>
      <c r="N26">
        <v>94.545000000000002</v>
      </c>
      <c r="O26">
        <v>94.045000000000002</v>
      </c>
      <c r="P26">
        <v>13</v>
      </c>
      <c r="Q26">
        <v>24.2</v>
      </c>
      <c r="R26">
        <v>14.6</v>
      </c>
      <c r="S26">
        <v>4.9000000000000004</v>
      </c>
      <c r="T26" s="16">
        <v>11</v>
      </c>
      <c r="U26" s="23">
        <f t="shared" si="0"/>
        <v>0</v>
      </c>
      <c r="V26" s="16"/>
    </row>
    <row r="27" spans="1:22">
      <c r="A27" s="16">
        <v>11</v>
      </c>
      <c r="B27" t="s">
        <v>154</v>
      </c>
      <c r="C27" t="s">
        <v>13</v>
      </c>
      <c r="D27">
        <v>257257</v>
      </c>
      <c r="E27">
        <v>654576</v>
      </c>
      <c r="F27">
        <v>7.4789669999999999</v>
      </c>
      <c r="G27">
        <v>0</v>
      </c>
      <c r="H27">
        <v>90.849000000000004</v>
      </c>
      <c r="I27">
        <v>19.2</v>
      </c>
      <c r="J27">
        <v>88.8</v>
      </c>
      <c r="K27">
        <v>260.60000000000002</v>
      </c>
      <c r="L27">
        <v>1.0144</v>
      </c>
      <c r="M27">
        <v>88.316999999999993</v>
      </c>
      <c r="N27">
        <v>93.052000000000007</v>
      </c>
      <c r="O27">
        <v>91.37</v>
      </c>
      <c r="P27">
        <v>15.5</v>
      </c>
      <c r="Q27">
        <v>24</v>
      </c>
      <c r="R27">
        <v>15.5</v>
      </c>
      <c r="S27">
        <v>4.9000000000000004</v>
      </c>
      <c r="T27" s="16">
        <v>10</v>
      </c>
      <c r="U27" s="23">
        <f t="shared" si="0"/>
        <v>2127</v>
      </c>
      <c r="V27" s="16"/>
    </row>
    <row r="28" spans="1:22">
      <c r="A28" s="16">
        <v>10</v>
      </c>
      <c r="B28" t="s">
        <v>155</v>
      </c>
      <c r="C28" t="s">
        <v>13</v>
      </c>
      <c r="D28">
        <v>255130</v>
      </c>
      <c r="E28">
        <v>654280</v>
      </c>
      <c r="F28">
        <v>7.0918349999999997</v>
      </c>
      <c r="G28">
        <v>0</v>
      </c>
      <c r="H28">
        <v>89.944999999999993</v>
      </c>
      <c r="I28">
        <v>21.8</v>
      </c>
      <c r="J28">
        <v>216.7</v>
      </c>
      <c r="K28">
        <v>318.39999999999998</v>
      </c>
      <c r="L28">
        <v>1.0127999999999999</v>
      </c>
      <c r="M28">
        <v>85.688999999999993</v>
      </c>
      <c r="N28">
        <v>93.075999999999993</v>
      </c>
      <c r="O28">
        <v>88.191999999999993</v>
      </c>
      <c r="P28">
        <v>20.9</v>
      </c>
      <c r="Q28">
        <v>24.9</v>
      </c>
      <c r="R28">
        <v>21.4</v>
      </c>
      <c r="S28">
        <v>4.9000000000000004</v>
      </c>
      <c r="T28" s="16">
        <v>9</v>
      </c>
      <c r="U28" s="23">
        <f t="shared" si="0"/>
        <v>5197</v>
      </c>
      <c r="V28" s="16"/>
    </row>
    <row r="29" spans="1:22">
      <c r="A29" s="16">
        <v>9</v>
      </c>
      <c r="B29" t="s">
        <v>156</v>
      </c>
      <c r="C29" t="s">
        <v>13</v>
      </c>
      <c r="D29">
        <v>249933</v>
      </c>
      <c r="E29">
        <v>653560</v>
      </c>
      <c r="F29">
        <v>7.0846229999999997</v>
      </c>
      <c r="G29">
        <v>0</v>
      </c>
      <c r="H29">
        <v>89.462000000000003</v>
      </c>
      <c r="I29">
        <v>21.6</v>
      </c>
      <c r="J29">
        <v>215.1</v>
      </c>
      <c r="K29">
        <v>303.10000000000002</v>
      </c>
      <c r="L29">
        <v>1.0127999999999999</v>
      </c>
      <c r="M29">
        <v>86.105999999999995</v>
      </c>
      <c r="N29">
        <v>92.168999999999997</v>
      </c>
      <c r="O29">
        <v>87.95</v>
      </c>
      <c r="P29">
        <v>19.899999999999999</v>
      </c>
      <c r="Q29">
        <v>24.3</v>
      </c>
      <c r="R29">
        <v>21</v>
      </c>
      <c r="S29">
        <v>4.9000000000000004</v>
      </c>
      <c r="T29" s="16">
        <v>8</v>
      </c>
      <c r="U29" s="23">
        <f t="shared" si="0"/>
        <v>5159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244774</v>
      </c>
      <c r="E30">
        <v>652841</v>
      </c>
      <c r="F30">
        <v>6.9758930000000001</v>
      </c>
      <c r="G30">
        <v>0</v>
      </c>
      <c r="H30">
        <v>90.046000000000006</v>
      </c>
      <c r="I30">
        <v>22.3</v>
      </c>
      <c r="J30">
        <v>273.39999999999998</v>
      </c>
      <c r="K30">
        <v>317.89999999999998</v>
      </c>
      <c r="L30">
        <v>1.0125</v>
      </c>
      <c r="M30">
        <v>86.69</v>
      </c>
      <c r="N30">
        <v>92.545000000000002</v>
      </c>
      <c r="O30">
        <v>86.72</v>
      </c>
      <c r="P30">
        <v>20.6</v>
      </c>
      <c r="Q30">
        <v>25</v>
      </c>
      <c r="R30">
        <v>21.8</v>
      </c>
      <c r="S30">
        <v>4.91</v>
      </c>
      <c r="T30" s="22">
        <v>7</v>
      </c>
      <c r="U30" s="23">
        <f t="shared" si="0"/>
        <v>6561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238213</v>
      </c>
      <c r="E31">
        <v>651931</v>
      </c>
      <c r="F31">
        <v>7.0689359999999999</v>
      </c>
      <c r="G31">
        <v>0</v>
      </c>
      <c r="H31">
        <v>92.441999999999993</v>
      </c>
      <c r="I31">
        <v>21.9</v>
      </c>
      <c r="J31">
        <v>24.8</v>
      </c>
      <c r="K31">
        <v>320</v>
      </c>
      <c r="L31">
        <v>1.0125</v>
      </c>
      <c r="M31">
        <v>88.322999999999993</v>
      </c>
      <c r="N31">
        <v>94.790999999999997</v>
      </c>
      <c r="O31">
        <v>88.385000000000005</v>
      </c>
      <c r="P31">
        <v>15.2</v>
      </c>
      <c r="Q31">
        <v>32.200000000000003</v>
      </c>
      <c r="R31">
        <v>22.8</v>
      </c>
      <c r="S31">
        <v>4.91</v>
      </c>
      <c r="T31" s="16">
        <v>6</v>
      </c>
      <c r="U31" s="23">
        <f t="shared" si="0"/>
        <v>594</v>
      </c>
      <c r="V31" s="5"/>
    </row>
    <row r="32" spans="1:22">
      <c r="A32" s="16">
        <v>6</v>
      </c>
      <c r="B32" t="s">
        <v>159</v>
      </c>
      <c r="C32" t="s">
        <v>13</v>
      </c>
      <c r="D32">
        <v>237619</v>
      </c>
      <c r="E32">
        <v>651849</v>
      </c>
      <c r="F32">
        <v>7.5410349999999999</v>
      </c>
      <c r="G32">
        <v>0</v>
      </c>
      <c r="H32">
        <v>92.688000000000002</v>
      </c>
      <c r="I32">
        <v>22.5</v>
      </c>
      <c r="J32">
        <v>0</v>
      </c>
      <c r="K32">
        <v>0</v>
      </c>
      <c r="L32">
        <v>1.0143</v>
      </c>
      <c r="M32">
        <v>90.876999999999995</v>
      </c>
      <c r="N32">
        <v>93.99</v>
      </c>
      <c r="O32">
        <v>92.781000000000006</v>
      </c>
      <c r="P32">
        <v>14.9</v>
      </c>
      <c r="Q32">
        <v>33.700000000000003</v>
      </c>
      <c r="R32">
        <v>17</v>
      </c>
      <c r="S32">
        <v>4.91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B33" t="s">
        <v>160</v>
      </c>
      <c r="C33" t="s">
        <v>13</v>
      </c>
      <c r="D33">
        <v>237619</v>
      </c>
      <c r="E33">
        <v>651849</v>
      </c>
      <c r="F33">
        <v>7.5289450000000002</v>
      </c>
      <c r="G33">
        <v>0</v>
      </c>
      <c r="H33">
        <v>90.933000000000007</v>
      </c>
      <c r="I33">
        <v>22.5</v>
      </c>
      <c r="J33">
        <v>0</v>
      </c>
      <c r="K33">
        <v>0</v>
      </c>
      <c r="L33">
        <v>1.0144</v>
      </c>
      <c r="M33">
        <v>87.864999999999995</v>
      </c>
      <c r="N33">
        <v>93.578000000000003</v>
      </c>
      <c r="O33">
        <v>92.531000000000006</v>
      </c>
      <c r="P33">
        <v>15.1</v>
      </c>
      <c r="Q33">
        <v>34</v>
      </c>
      <c r="R33">
        <v>16.8</v>
      </c>
      <c r="S33">
        <v>4.91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B34" t="s">
        <v>161</v>
      </c>
      <c r="C34" t="s">
        <v>13</v>
      </c>
      <c r="D34">
        <v>237619</v>
      </c>
      <c r="E34">
        <v>651849</v>
      </c>
      <c r="F34">
        <v>7.3474079999999997</v>
      </c>
      <c r="G34">
        <v>0</v>
      </c>
      <c r="H34">
        <v>90.198999999999998</v>
      </c>
      <c r="I34">
        <v>21.5</v>
      </c>
      <c r="J34">
        <v>234.3</v>
      </c>
      <c r="K34">
        <v>317.8</v>
      </c>
      <c r="L34">
        <v>1.0137</v>
      </c>
      <c r="M34">
        <v>86.682000000000002</v>
      </c>
      <c r="N34">
        <v>92.234999999999999</v>
      </c>
      <c r="O34">
        <v>90.73</v>
      </c>
      <c r="P34">
        <v>18.399999999999999</v>
      </c>
      <c r="Q34">
        <v>24.1</v>
      </c>
      <c r="R34">
        <v>18.600000000000001</v>
      </c>
      <c r="S34">
        <v>4.91</v>
      </c>
      <c r="T34" s="16">
        <v>3</v>
      </c>
      <c r="U34" s="23">
        <f t="shared" si="0"/>
        <v>5619</v>
      </c>
      <c r="V34" s="5"/>
    </row>
    <row r="35" spans="1:22">
      <c r="A35" s="16">
        <v>3</v>
      </c>
      <c r="B35" t="s">
        <v>162</v>
      </c>
      <c r="C35" t="s">
        <v>13</v>
      </c>
      <c r="D35">
        <v>232000</v>
      </c>
      <c r="E35">
        <v>651071</v>
      </c>
      <c r="F35">
        <v>7.0476539999999996</v>
      </c>
      <c r="G35">
        <v>0</v>
      </c>
      <c r="H35">
        <v>89.447000000000003</v>
      </c>
      <c r="I35">
        <v>22.3</v>
      </c>
      <c r="J35">
        <v>186.6</v>
      </c>
      <c r="K35">
        <v>316.5</v>
      </c>
      <c r="L35">
        <v>1.0125999999999999</v>
      </c>
      <c r="M35">
        <v>86.331000000000003</v>
      </c>
      <c r="N35">
        <v>91.625</v>
      </c>
      <c r="O35">
        <v>87.68</v>
      </c>
      <c r="P35">
        <v>20.7</v>
      </c>
      <c r="Q35">
        <v>25.4</v>
      </c>
      <c r="R35">
        <v>21.7</v>
      </c>
      <c r="S35">
        <v>4.91</v>
      </c>
      <c r="T35" s="16">
        <v>2</v>
      </c>
      <c r="U35" s="23">
        <f t="shared" si="0"/>
        <v>4471</v>
      </c>
      <c r="V35" s="5"/>
    </row>
    <row r="36" spans="1:22">
      <c r="A36" s="16">
        <v>2</v>
      </c>
      <c r="B36" t="s">
        <v>163</v>
      </c>
      <c r="C36" t="s">
        <v>13</v>
      </c>
      <c r="D36">
        <v>227529</v>
      </c>
      <c r="E36">
        <v>650448</v>
      </c>
      <c r="F36">
        <v>7.0513880000000002</v>
      </c>
      <c r="G36">
        <v>0</v>
      </c>
      <c r="H36">
        <v>90.433999999999997</v>
      </c>
      <c r="I36">
        <v>22.3</v>
      </c>
      <c r="J36">
        <v>235.1</v>
      </c>
      <c r="K36">
        <v>303.3</v>
      </c>
      <c r="L36">
        <v>1.0125</v>
      </c>
      <c r="M36">
        <v>87.319000000000003</v>
      </c>
      <c r="N36">
        <v>92.962000000000003</v>
      </c>
      <c r="O36">
        <v>88.076999999999998</v>
      </c>
      <c r="P36">
        <v>21</v>
      </c>
      <c r="Q36">
        <v>24.5</v>
      </c>
      <c r="R36">
        <v>22.6</v>
      </c>
      <c r="S36">
        <v>4.91</v>
      </c>
      <c r="T36" s="16">
        <v>1</v>
      </c>
      <c r="U36" s="23">
        <f t="shared" si="0"/>
        <v>5643</v>
      </c>
      <c r="V36" s="5"/>
    </row>
    <row r="37" spans="1:22">
      <c r="A37" s="16">
        <v>1</v>
      </c>
      <c r="B37" t="s">
        <v>134</v>
      </c>
      <c r="C37" t="s">
        <v>13</v>
      </c>
      <c r="D37">
        <v>221886</v>
      </c>
      <c r="E37">
        <v>649667</v>
      </c>
      <c r="F37">
        <v>7.0803989999999999</v>
      </c>
      <c r="G37">
        <v>0</v>
      </c>
      <c r="H37">
        <v>89.686999999999998</v>
      </c>
      <c r="I37">
        <v>22.3</v>
      </c>
      <c r="J37">
        <v>257.60000000000002</v>
      </c>
      <c r="K37">
        <v>319</v>
      </c>
      <c r="L37">
        <v>1.0126999999999999</v>
      </c>
      <c r="M37">
        <v>84.445999999999998</v>
      </c>
      <c r="N37">
        <v>93.004999999999995</v>
      </c>
      <c r="O37">
        <v>88.152000000000001</v>
      </c>
      <c r="P37">
        <v>21.2</v>
      </c>
      <c r="Q37">
        <v>24.5</v>
      </c>
      <c r="R37">
        <v>21.7</v>
      </c>
      <c r="S37">
        <v>4.91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4483597</v>
      </c>
      <c r="T6" s="22">
        <v>31</v>
      </c>
      <c r="U6" s="23">
        <f>D6-D7</f>
        <v>9558</v>
      </c>
      <c r="V6" s="24">
        <v>1</v>
      </c>
    </row>
    <row r="7" spans="1:22">
      <c r="A7" s="16">
        <v>31</v>
      </c>
      <c r="D7">
        <v>4474039</v>
      </c>
      <c r="T7" s="16">
        <v>30</v>
      </c>
      <c r="U7" s="23">
        <f>D7-D8</f>
        <v>9224</v>
      </c>
      <c r="V7" s="4"/>
    </row>
    <row r="8" spans="1:22">
      <c r="A8" s="16">
        <v>30</v>
      </c>
      <c r="D8">
        <v>4464815</v>
      </c>
      <c r="T8" s="16">
        <v>29</v>
      </c>
      <c r="U8" s="23">
        <f>D8-D9</f>
        <v>9775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4455040</v>
      </c>
      <c r="E9">
        <v>624321</v>
      </c>
      <c r="F9">
        <v>6.9395870000000004</v>
      </c>
      <c r="G9">
        <v>0</v>
      </c>
      <c r="H9">
        <v>88.554000000000002</v>
      </c>
      <c r="I9">
        <v>23</v>
      </c>
      <c r="J9">
        <v>419.9</v>
      </c>
      <c r="K9">
        <v>909.6</v>
      </c>
      <c r="L9">
        <v>1.0123</v>
      </c>
      <c r="M9">
        <v>84.2</v>
      </c>
      <c r="N9">
        <v>91.602999999999994</v>
      </c>
      <c r="O9">
        <v>86.393000000000001</v>
      </c>
      <c r="P9">
        <v>21.4</v>
      </c>
      <c r="Q9">
        <v>25.6</v>
      </c>
      <c r="R9">
        <v>22.3</v>
      </c>
      <c r="S9">
        <v>5.93</v>
      </c>
      <c r="T9" s="22">
        <v>28</v>
      </c>
      <c r="U9" s="23">
        <f t="shared" ref="U9:U36" si="0">D9-D10</f>
        <v>10031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4445009</v>
      </c>
      <c r="E10">
        <v>622901</v>
      </c>
      <c r="F10">
        <v>6.9414470000000001</v>
      </c>
      <c r="G10">
        <v>0</v>
      </c>
      <c r="H10">
        <v>91.460999999999999</v>
      </c>
      <c r="I10">
        <v>23.4</v>
      </c>
      <c r="J10">
        <v>394.5</v>
      </c>
      <c r="K10">
        <v>878.1</v>
      </c>
      <c r="L10">
        <v>1.0123</v>
      </c>
      <c r="M10">
        <v>86.272999999999996</v>
      </c>
      <c r="N10">
        <v>93.534000000000006</v>
      </c>
      <c r="O10">
        <v>86.575999999999993</v>
      </c>
      <c r="P10">
        <v>21</v>
      </c>
      <c r="Q10">
        <v>26</v>
      </c>
      <c r="R10">
        <v>22.8</v>
      </c>
      <c r="S10">
        <v>5.93</v>
      </c>
      <c r="T10" s="16">
        <v>27</v>
      </c>
      <c r="U10" s="23">
        <f t="shared" si="0"/>
        <v>9411</v>
      </c>
      <c r="V10" s="16"/>
    </row>
    <row r="11" spans="1:22">
      <c r="A11" s="16">
        <v>27</v>
      </c>
      <c r="B11" t="s">
        <v>174</v>
      </c>
      <c r="C11" t="s">
        <v>13</v>
      </c>
      <c r="D11">
        <v>4435598</v>
      </c>
      <c r="E11">
        <v>621606</v>
      </c>
      <c r="F11">
        <v>7.3461179999999997</v>
      </c>
      <c r="G11">
        <v>0</v>
      </c>
      <c r="H11">
        <v>91.656999999999996</v>
      </c>
      <c r="I11">
        <v>23.3</v>
      </c>
      <c r="J11">
        <v>405.8</v>
      </c>
      <c r="K11">
        <v>910.6</v>
      </c>
      <c r="L11">
        <v>1.0130999999999999</v>
      </c>
      <c r="M11">
        <v>88.16</v>
      </c>
      <c r="N11">
        <v>93.805000000000007</v>
      </c>
      <c r="O11">
        <v>92.228999999999999</v>
      </c>
      <c r="P11">
        <v>21.3</v>
      </c>
      <c r="Q11">
        <v>26</v>
      </c>
      <c r="R11">
        <v>22.8</v>
      </c>
      <c r="S11">
        <v>5.93</v>
      </c>
      <c r="T11" s="16">
        <v>26</v>
      </c>
      <c r="U11" s="23">
        <f t="shared" si="0"/>
        <v>9680</v>
      </c>
      <c r="V11" s="16"/>
    </row>
    <row r="12" spans="1:22">
      <c r="A12" s="16">
        <v>26</v>
      </c>
      <c r="B12" t="s">
        <v>173</v>
      </c>
      <c r="C12" t="s">
        <v>13</v>
      </c>
      <c r="D12">
        <v>4425918</v>
      </c>
      <c r="E12">
        <v>620276</v>
      </c>
      <c r="F12">
        <v>7.2082930000000003</v>
      </c>
      <c r="G12">
        <v>0</v>
      </c>
      <c r="H12">
        <v>89.561999999999998</v>
      </c>
      <c r="I12">
        <v>23.2</v>
      </c>
      <c r="J12">
        <v>395.2</v>
      </c>
      <c r="K12">
        <v>920.5</v>
      </c>
      <c r="L12">
        <v>1.0128999999999999</v>
      </c>
      <c r="M12">
        <v>85.373000000000005</v>
      </c>
      <c r="N12">
        <v>92.787999999999997</v>
      </c>
      <c r="O12">
        <v>90.18</v>
      </c>
      <c r="P12">
        <v>21.3</v>
      </c>
      <c r="Q12">
        <v>25.7</v>
      </c>
      <c r="R12">
        <v>22.4</v>
      </c>
      <c r="S12">
        <v>5.93</v>
      </c>
      <c r="T12" s="16">
        <v>25</v>
      </c>
      <c r="U12" s="23">
        <f t="shared" si="0"/>
        <v>9439</v>
      </c>
      <c r="V12" s="16"/>
    </row>
    <row r="13" spans="1:22">
      <c r="A13" s="16">
        <v>25</v>
      </c>
      <c r="B13" t="s">
        <v>172</v>
      </c>
      <c r="C13" t="s">
        <v>13</v>
      </c>
      <c r="D13">
        <v>4416479</v>
      </c>
      <c r="E13">
        <v>618953</v>
      </c>
      <c r="F13">
        <v>7.1973719999999997</v>
      </c>
      <c r="G13">
        <v>0</v>
      </c>
      <c r="H13">
        <v>89.626999999999995</v>
      </c>
      <c r="I13">
        <v>23</v>
      </c>
      <c r="J13">
        <v>418.6</v>
      </c>
      <c r="K13">
        <v>889</v>
      </c>
      <c r="L13">
        <v>1.0127999999999999</v>
      </c>
      <c r="M13">
        <v>85.278000000000006</v>
      </c>
      <c r="N13">
        <v>93.225999999999999</v>
      </c>
      <c r="O13">
        <v>90.152000000000001</v>
      </c>
      <c r="P13">
        <v>21</v>
      </c>
      <c r="Q13">
        <v>26</v>
      </c>
      <c r="R13">
        <v>22.8</v>
      </c>
      <c r="S13">
        <v>5.93</v>
      </c>
      <c r="T13" s="16">
        <v>24</v>
      </c>
      <c r="U13" s="23">
        <f t="shared" si="0"/>
        <v>9954</v>
      </c>
      <c r="V13" s="16"/>
    </row>
    <row r="14" spans="1:22">
      <c r="A14" s="16">
        <v>24</v>
      </c>
      <c r="B14" t="s">
        <v>171</v>
      </c>
      <c r="C14" t="s">
        <v>13</v>
      </c>
      <c r="D14">
        <v>4406525</v>
      </c>
      <c r="E14">
        <v>617561</v>
      </c>
      <c r="F14">
        <v>6.9045329999999998</v>
      </c>
      <c r="G14">
        <v>0</v>
      </c>
      <c r="H14">
        <v>88.947000000000003</v>
      </c>
      <c r="I14">
        <v>23.1</v>
      </c>
      <c r="J14">
        <v>381.9</v>
      </c>
      <c r="K14">
        <v>885.9</v>
      </c>
      <c r="L14">
        <v>1.0122</v>
      </c>
      <c r="M14">
        <v>85.876999999999995</v>
      </c>
      <c r="N14">
        <v>91.519000000000005</v>
      </c>
      <c r="O14">
        <v>85.992999999999995</v>
      </c>
      <c r="P14">
        <v>20.3</v>
      </c>
      <c r="Q14">
        <v>25.7</v>
      </c>
      <c r="R14">
        <v>22.6</v>
      </c>
      <c r="S14">
        <v>5.93</v>
      </c>
      <c r="T14" s="16">
        <v>23</v>
      </c>
      <c r="U14" s="23">
        <f t="shared" si="0"/>
        <v>9114</v>
      </c>
      <c r="V14" s="16"/>
    </row>
    <row r="15" spans="1:22">
      <c r="A15" s="16">
        <v>23</v>
      </c>
      <c r="B15" t="s">
        <v>170</v>
      </c>
      <c r="C15" t="s">
        <v>13</v>
      </c>
      <c r="D15">
        <v>4397411</v>
      </c>
      <c r="E15">
        <v>616276</v>
      </c>
      <c r="F15">
        <v>6.9421290000000004</v>
      </c>
      <c r="G15">
        <v>0</v>
      </c>
      <c r="H15">
        <v>89.253</v>
      </c>
      <c r="I15">
        <v>23</v>
      </c>
      <c r="J15">
        <v>380.5</v>
      </c>
      <c r="K15">
        <v>925.8</v>
      </c>
      <c r="L15">
        <v>1.0123</v>
      </c>
      <c r="M15">
        <v>86.117999999999995</v>
      </c>
      <c r="N15">
        <v>91.884</v>
      </c>
      <c r="O15">
        <v>86.510999999999996</v>
      </c>
      <c r="P15">
        <v>19.2</v>
      </c>
      <c r="Q15">
        <v>25.6</v>
      </c>
      <c r="R15">
        <v>22.5</v>
      </c>
      <c r="S15">
        <v>5.93</v>
      </c>
      <c r="T15" s="16">
        <v>22</v>
      </c>
      <c r="U15" s="23">
        <f t="shared" si="0"/>
        <v>9090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4388321</v>
      </c>
      <c r="E16">
        <v>614998</v>
      </c>
      <c r="F16">
        <v>6.9882</v>
      </c>
      <c r="G16">
        <v>0</v>
      </c>
      <c r="H16">
        <v>90.024000000000001</v>
      </c>
      <c r="I16">
        <v>23.4</v>
      </c>
      <c r="J16">
        <v>439.3</v>
      </c>
      <c r="K16">
        <v>939.3</v>
      </c>
      <c r="L16">
        <v>1.0124</v>
      </c>
      <c r="M16">
        <v>86.260999999999996</v>
      </c>
      <c r="N16">
        <v>94.927999999999997</v>
      </c>
      <c r="O16">
        <v>87.281999999999996</v>
      </c>
      <c r="P16">
        <v>21.3</v>
      </c>
      <c r="Q16">
        <v>25.8</v>
      </c>
      <c r="R16">
        <v>22.9</v>
      </c>
      <c r="S16">
        <v>5.93</v>
      </c>
      <c r="T16" s="22">
        <v>21</v>
      </c>
      <c r="U16" s="23">
        <f t="shared" si="0"/>
        <v>10496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4377825</v>
      </c>
      <c r="E17">
        <v>613533</v>
      </c>
      <c r="F17">
        <v>7.1554520000000004</v>
      </c>
      <c r="G17">
        <v>0</v>
      </c>
      <c r="H17">
        <v>91.516999999999996</v>
      </c>
      <c r="I17">
        <v>23.2</v>
      </c>
      <c r="J17">
        <v>436.2</v>
      </c>
      <c r="K17">
        <v>966.9</v>
      </c>
      <c r="L17">
        <v>1.0126999999999999</v>
      </c>
      <c r="M17">
        <v>87.524000000000001</v>
      </c>
      <c r="N17">
        <v>93.382999999999996</v>
      </c>
      <c r="O17">
        <v>89.628</v>
      </c>
      <c r="P17">
        <v>20.8</v>
      </c>
      <c r="Q17">
        <v>25.5</v>
      </c>
      <c r="R17">
        <v>22.9</v>
      </c>
      <c r="S17">
        <v>5.93</v>
      </c>
      <c r="T17" s="16">
        <v>20</v>
      </c>
      <c r="U17" s="23">
        <f t="shared" si="0"/>
        <v>10420</v>
      </c>
      <c r="V17" s="16"/>
    </row>
    <row r="18" spans="1:22">
      <c r="A18" s="16">
        <v>20</v>
      </c>
      <c r="B18" t="s">
        <v>167</v>
      </c>
      <c r="C18" t="s">
        <v>13</v>
      </c>
      <c r="D18">
        <v>4367405</v>
      </c>
      <c r="E18">
        <v>612101</v>
      </c>
      <c r="F18">
        <v>7.3058860000000001</v>
      </c>
      <c r="G18">
        <v>0</v>
      </c>
      <c r="H18">
        <v>91.95</v>
      </c>
      <c r="I18">
        <v>23</v>
      </c>
      <c r="J18">
        <v>386.3</v>
      </c>
      <c r="K18">
        <v>875.9</v>
      </c>
      <c r="L18">
        <v>1.0129999999999999</v>
      </c>
      <c r="M18">
        <v>89.253</v>
      </c>
      <c r="N18">
        <v>94.453000000000003</v>
      </c>
      <c r="O18">
        <v>91.745999999999995</v>
      </c>
      <c r="P18">
        <v>20.399999999999999</v>
      </c>
      <c r="Q18">
        <v>25.4</v>
      </c>
      <c r="R18">
        <v>23</v>
      </c>
      <c r="S18">
        <v>5.93</v>
      </c>
      <c r="T18" s="16">
        <v>19</v>
      </c>
      <c r="U18" s="23">
        <f t="shared" si="0"/>
        <v>9226</v>
      </c>
      <c r="V18" s="16"/>
    </row>
    <row r="19" spans="1:22">
      <c r="A19" s="16">
        <v>19</v>
      </c>
      <c r="B19" t="s">
        <v>166</v>
      </c>
      <c r="C19" t="s">
        <v>13</v>
      </c>
      <c r="D19">
        <v>4358179</v>
      </c>
      <c r="E19">
        <v>610837</v>
      </c>
      <c r="F19">
        <v>7.2719889999999996</v>
      </c>
      <c r="G19">
        <v>0</v>
      </c>
      <c r="H19">
        <v>91.147000000000006</v>
      </c>
      <c r="I19">
        <v>22.7</v>
      </c>
      <c r="J19">
        <v>398</v>
      </c>
      <c r="K19">
        <v>856.2</v>
      </c>
      <c r="L19">
        <v>1.0129999999999999</v>
      </c>
      <c r="M19">
        <v>87.715999999999994</v>
      </c>
      <c r="N19">
        <v>93.596000000000004</v>
      </c>
      <c r="O19">
        <v>91.021000000000001</v>
      </c>
      <c r="P19">
        <v>20.6</v>
      </c>
      <c r="Q19">
        <v>25.2</v>
      </c>
      <c r="R19">
        <v>22.3</v>
      </c>
      <c r="S19">
        <v>5.93</v>
      </c>
      <c r="T19" s="16">
        <v>18</v>
      </c>
      <c r="U19" s="23">
        <f t="shared" si="0"/>
        <v>9512</v>
      </c>
      <c r="V19" s="16"/>
    </row>
    <row r="20" spans="1:22">
      <c r="A20" s="16">
        <v>18</v>
      </c>
      <c r="B20" t="s">
        <v>165</v>
      </c>
      <c r="C20" t="s">
        <v>13</v>
      </c>
      <c r="D20">
        <v>4348667</v>
      </c>
      <c r="E20">
        <v>609525</v>
      </c>
      <c r="F20">
        <v>7.1166260000000001</v>
      </c>
      <c r="G20">
        <v>0</v>
      </c>
      <c r="H20">
        <v>89.742999999999995</v>
      </c>
      <c r="I20">
        <v>23</v>
      </c>
      <c r="J20">
        <v>389.9</v>
      </c>
      <c r="K20">
        <v>894.2</v>
      </c>
      <c r="L20">
        <v>1.0126999999999999</v>
      </c>
      <c r="M20">
        <v>86.915999999999997</v>
      </c>
      <c r="N20">
        <v>91.941000000000003</v>
      </c>
      <c r="O20">
        <v>88.954999999999998</v>
      </c>
      <c r="P20">
        <v>21.6</v>
      </c>
      <c r="Q20">
        <v>24.9</v>
      </c>
      <c r="R20">
        <v>22.6</v>
      </c>
      <c r="S20">
        <v>5.93</v>
      </c>
      <c r="T20" s="16">
        <v>17</v>
      </c>
      <c r="U20" s="23">
        <f t="shared" si="0"/>
        <v>9288</v>
      </c>
      <c r="V20" s="16"/>
    </row>
    <row r="21" spans="1:22">
      <c r="A21" s="16">
        <v>17</v>
      </c>
      <c r="B21" t="s">
        <v>164</v>
      </c>
      <c r="C21" t="s">
        <v>13</v>
      </c>
      <c r="D21">
        <v>4339379</v>
      </c>
      <c r="E21">
        <v>608228</v>
      </c>
      <c r="F21">
        <v>7.0200110000000002</v>
      </c>
      <c r="G21">
        <v>0</v>
      </c>
      <c r="H21">
        <v>89.915000000000006</v>
      </c>
      <c r="I21">
        <v>22.9</v>
      </c>
      <c r="J21">
        <v>427.9</v>
      </c>
      <c r="K21">
        <v>868.5</v>
      </c>
      <c r="L21">
        <v>1.0124</v>
      </c>
      <c r="M21">
        <v>86.173000000000002</v>
      </c>
      <c r="N21">
        <v>93.350999999999999</v>
      </c>
      <c r="O21">
        <v>87.667000000000002</v>
      </c>
      <c r="P21">
        <v>20.3</v>
      </c>
      <c r="Q21">
        <v>24.8</v>
      </c>
      <c r="R21">
        <v>22.7</v>
      </c>
      <c r="S21">
        <v>5.93</v>
      </c>
      <c r="T21" s="16">
        <v>16</v>
      </c>
      <c r="U21" s="23">
        <f t="shared" si="0"/>
        <v>10225</v>
      </c>
      <c r="V21" s="16"/>
    </row>
    <row r="22" spans="1:22">
      <c r="A22" s="16">
        <v>16</v>
      </c>
      <c r="B22" t="s">
        <v>149</v>
      </c>
      <c r="C22" t="s">
        <v>13</v>
      </c>
      <c r="D22">
        <v>4329154</v>
      </c>
      <c r="E22">
        <v>606800</v>
      </c>
      <c r="F22">
        <v>7.0799690000000002</v>
      </c>
      <c r="G22">
        <v>0</v>
      </c>
      <c r="H22">
        <v>89.665999999999997</v>
      </c>
      <c r="I22">
        <v>23.1</v>
      </c>
      <c r="J22">
        <v>436.3</v>
      </c>
      <c r="K22">
        <v>906.4</v>
      </c>
      <c r="L22">
        <v>1.0125999999999999</v>
      </c>
      <c r="M22">
        <v>86.174000000000007</v>
      </c>
      <c r="N22">
        <v>94.784999999999997</v>
      </c>
      <c r="O22">
        <v>88.328999999999994</v>
      </c>
      <c r="P22">
        <v>21.1</v>
      </c>
      <c r="Q22">
        <v>25.6</v>
      </c>
      <c r="R22">
        <v>22.2</v>
      </c>
      <c r="S22">
        <v>5.93</v>
      </c>
      <c r="T22" s="16">
        <v>15</v>
      </c>
      <c r="U22" s="23">
        <f t="shared" si="0"/>
        <v>10414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4318740</v>
      </c>
      <c r="E23">
        <v>605342</v>
      </c>
      <c r="F23">
        <v>7.1232009999999999</v>
      </c>
      <c r="G23">
        <v>0</v>
      </c>
      <c r="H23">
        <v>89.813999999999993</v>
      </c>
      <c r="I23">
        <v>22.8</v>
      </c>
      <c r="J23">
        <v>355</v>
      </c>
      <c r="K23">
        <v>876.4</v>
      </c>
      <c r="L23">
        <v>1.0126999999999999</v>
      </c>
      <c r="M23">
        <v>87.332999999999998</v>
      </c>
      <c r="N23">
        <v>91.656999999999996</v>
      </c>
      <c r="O23">
        <v>89.123999999999995</v>
      </c>
      <c r="P23">
        <v>20.2</v>
      </c>
      <c r="Q23">
        <v>25.1</v>
      </c>
      <c r="R23">
        <v>22.8</v>
      </c>
      <c r="S23">
        <v>5.93</v>
      </c>
      <c r="T23" s="22">
        <v>14</v>
      </c>
      <c r="U23" s="23">
        <f t="shared" si="0"/>
        <v>8496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4310244</v>
      </c>
      <c r="E24">
        <v>604155</v>
      </c>
      <c r="F24">
        <v>7.1931760000000002</v>
      </c>
      <c r="G24">
        <v>0</v>
      </c>
      <c r="H24">
        <v>92.412000000000006</v>
      </c>
      <c r="I24">
        <v>22.6</v>
      </c>
      <c r="J24">
        <v>372.5</v>
      </c>
      <c r="K24">
        <v>859.2</v>
      </c>
      <c r="L24">
        <v>1.0127999999999999</v>
      </c>
      <c r="M24">
        <v>88.804000000000002</v>
      </c>
      <c r="N24">
        <v>94.74</v>
      </c>
      <c r="O24">
        <v>90.024000000000001</v>
      </c>
      <c r="P24">
        <v>20.399999999999999</v>
      </c>
      <c r="Q24">
        <v>24.7</v>
      </c>
      <c r="R24">
        <v>22.6</v>
      </c>
      <c r="S24">
        <v>5.93</v>
      </c>
      <c r="T24" s="16">
        <v>13</v>
      </c>
      <c r="U24" s="23">
        <f t="shared" si="0"/>
        <v>8908</v>
      </c>
      <c r="V24" s="16"/>
    </row>
    <row r="25" spans="1:22">
      <c r="A25" s="16">
        <v>13</v>
      </c>
      <c r="B25" t="s">
        <v>152</v>
      </c>
      <c r="C25" t="s">
        <v>13</v>
      </c>
      <c r="D25">
        <v>4301336</v>
      </c>
      <c r="E25">
        <v>602943</v>
      </c>
      <c r="F25">
        <v>7.3613270000000002</v>
      </c>
      <c r="G25">
        <v>0</v>
      </c>
      <c r="H25">
        <v>92.983000000000004</v>
      </c>
      <c r="I25">
        <v>22.9</v>
      </c>
      <c r="J25">
        <v>413.4</v>
      </c>
      <c r="K25">
        <v>895.9</v>
      </c>
      <c r="L25">
        <v>1.0132000000000001</v>
      </c>
      <c r="M25">
        <v>91.049000000000007</v>
      </c>
      <c r="N25">
        <v>94.78</v>
      </c>
      <c r="O25">
        <v>92.305999999999997</v>
      </c>
      <c r="P25">
        <v>20.6</v>
      </c>
      <c r="Q25">
        <v>25.1</v>
      </c>
      <c r="R25">
        <v>22.4</v>
      </c>
      <c r="S25">
        <v>5.93</v>
      </c>
      <c r="T25" s="16">
        <v>12</v>
      </c>
      <c r="U25" s="23">
        <f t="shared" si="0"/>
        <v>9845</v>
      </c>
      <c r="V25" s="16"/>
    </row>
    <row r="26" spans="1:22">
      <c r="A26" s="16">
        <v>12</v>
      </c>
      <c r="B26" t="s">
        <v>153</v>
      </c>
      <c r="C26" t="s">
        <v>13</v>
      </c>
      <c r="D26">
        <v>4291491</v>
      </c>
      <c r="E26">
        <v>601611</v>
      </c>
      <c r="F26">
        <v>7.4159629999999996</v>
      </c>
      <c r="G26">
        <v>0</v>
      </c>
      <c r="H26">
        <v>92.388000000000005</v>
      </c>
      <c r="I26">
        <v>22.2</v>
      </c>
      <c r="J26">
        <v>378.6</v>
      </c>
      <c r="K26">
        <v>848</v>
      </c>
      <c r="L26">
        <v>1.0133000000000001</v>
      </c>
      <c r="M26">
        <v>88.501000000000005</v>
      </c>
      <c r="N26">
        <v>94.231999999999999</v>
      </c>
      <c r="O26">
        <v>93.027000000000001</v>
      </c>
      <c r="P26">
        <v>20.6</v>
      </c>
      <c r="Q26">
        <v>23.6</v>
      </c>
      <c r="R26">
        <v>22.3</v>
      </c>
      <c r="S26">
        <v>5.93</v>
      </c>
      <c r="T26" s="16">
        <v>11</v>
      </c>
      <c r="U26" s="23">
        <f t="shared" si="0"/>
        <v>9027</v>
      </c>
      <c r="V26" s="16"/>
    </row>
    <row r="27" spans="1:22">
      <c r="A27" s="16">
        <v>11</v>
      </c>
      <c r="B27" t="s">
        <v>154</v>
      </c>
      <c r="C27" t="s">
        <v>13</v>
      </c>
      <c r="D27">
        <v>4282464</v>
      </c>
      <c r="E27">
        <v>600384</v>
      </c>
      <c r="F27">
        <v>7.2851559999999997</v>
      </c>
      <c r="G27">
        <v>0</v>
      </c>
      <c r="H27">
        <v>90.635000000000005</v>
      </c>
      <c r="I27">
        <v>22.6</v>
      </c>
      <c r="J27">
        <v>375.1</v>
      </c>
      <c r="K27">
        <v>829.3</v>
      </c>
      <c r="L27">
        <v>1.0130999999999999</v>
      </c>
      <c r="M27">
        <v>88.462999999999994</v>
      </c>
      <c r="N27">
        <v>92.754999999999995</v>
      </c>
      <c r="O27">
        <v>90.938000000000002</v>
      </c>
      <c r="P27">
        <v>20.9</v>
      </c>
      <c r="Q27">
        <v>24.7</v>
      </c>
      <c r="R27">
        <v>21.5</v>
      </c>
      <c r="S27">
        <v>5.94</v>
      </c>
      <c r="T27" s="16">
        <v>10</v>
      </c>
      <c r="U27" s="23">
        <f t="shared" si="0"/>
        <v>8970</v>
      </c>
      <c r="V27" s="16"/>
    </row>
    <row r="28" spans="1:22">
      <c r="A28" s="16">
        <v>10</v>
      </c>
      <c r="B28" t="s">
        <v>155</v>
      </c>
      <c r="C28" t="s">
        <v>13</v>
      </c>
      <c r="D28">
        <v>4273494</v>
      </c>
      <c r="E28">
        <v>599143</v>
      </c>
      <c r="F28">
        <v>7.1068170000000004</v>
      </c>
      <c r="G28">
        <v>0</v>
      </c>
      <c r="H28">
        <v>89.888000000000005</v>
      </c>
      <c r="I28">
        <v>22.6</v>
      </c>
      <c r="J28">
        <v>391.9</v>
      </c>
      <c r="K28">
        <v>846.7</v>
      </c>
      <c r="L28">
        <v>1.0126999999999999</v>
      </c>
      <c r="M28">
        <v>85.29</v>
      </c>
      <c r="N28">
        <v>93.087000000000003</v>
      </c>
      <c r="O28">
        <v>88.703000000000003</v>
      </c>
      <c r="P28">
        <v>20.7</v>
      </c>
      <c r="Q28">
        <v>24.8</v>
      </c>
      <c r="R28">
        <v>22.2</v>
      </c>
      <c r="S28">
        <v>5.94</v>
      </c>
      <c r="T28" s="16">
        <v>9</v>
      </c>
      <c r="U28" s="23">
        <f t="shared" si="0"/>
        <v>9152</v>
      </c>
      <c r="V28" s="16"/>
    </row>
    <row r="29" spans="1:22">
      <c r="A29" s="16">
        <v>9</v>
      </c>
      <c r="B29" t="s">
        <v>156</v>
      </c>
      <c r="C29" t="s">
        <v>13</v>
      </c>
      <c r="D29">
        <v>4264342</v>
      </c>
      <c r="E29">
        <v>597836</v>
      </c>
      <c r="F29">
        <v>7.0540310000000002</v>
      </c>
      <c r="G29">
        <v>0</v>
      </c>
      <c r="H29">
        <v>89.403000000000006</v>
      </c>
      <c r="I29">
        <v>22.6</v>
      </c>
      <c r="J29">
        <v>412.3</v>
      </c>
      <c r="K29">
        <v>839.4</v>
      </c>
      <c r="L29">
        <v>1.0125999999999999</v>
      </c>
      <c r="M29">
        <v>85.7</v>
      </c>
      <c r="N29">
        <v>92.233999999999995</v>
      </c>
      <c r="O29">
        <v>87.981999999999999</v>
      </c>
      <c r="P29">
        <v>20.8</v>
      </c>
      <c r="Q29">
        <v>24.6</v>
      </c>
      <c r="R29">
        <v>22.3</v>
      </c>
      <c r="S29">
        <v>5.94</v>
      </c>
      <c r="T29" s="16">
        <v>8</v>
      </c>
      <c r="U29" s="23">
        <f t="shared" si="0"/>
        <v>9837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4254505</v>
      </c>
      <c r="E30">
        <v>596456</v>
      </c>
      <c r="F30">
        <v>6.9310179999999999</v>
      </c>
      <c r="G30">
        <v>0</v>
      </c>
      <c r="H30">
        <v>90.224000000000004</v>
      </c>
      <c r="I30">
        <v>23</v>
      </c>
      <c r="J30">
        <v>271.2</v>
      </c>
      <c r="K30">
        <v>828</v>
      </c>
      <c r="L30">
        <v>1.0122</v>
      </c>
      <c r="M30">
        <v>86.52</v>
      </c>
      <c r="N30">
        <v>92.581000000000003</v>
      </c>
      <c r="O30">
        <v>86.52</v>
      </c>
      <c r="P30">
        <v>20.9</v>
      </c>
      <c r="Q30">
        <v>26.7</v>
      </c>
      <c r="R30">
        <v>23</v>
      </c>
      <c r="S30">
        <v>5.95</v>
      </c>
      <c r="T30" s="22">
        <v>7</v>
      </c>
      <c r="U30" s="23">
        <f t="shared" si="0"/>
        <v>6504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4248001</v>
      </c>
      <c r="E31">
        <v>595552</v>
      </c>
      <c r="F31">
        <v>7.0734149999999998</v>
      </c>
      <c r="G31">
        <v>0</v>
      </c>
      <c r="H31">
        <v>92.141999999999996</v>
      </c>
      <c r="I31">
        <v>22.4</v>
      </c>
      <c r="J31">
        <v>338.7</v>
      </c>
      <c r="K31">
        <v>790</v>
      </c>
      <c r="L31">
        <v>1.0125999999999999</v>
      </c>
      <c r="M31">
        <v>88.293999999999997</v>
      </c>
      <c r="N31">
        <v>94.48</v>
      </c>
      <c r="O31">
        <v>88.367000000000004</v>
      </c>
      <c r="P31">
        <v>20.8</v>
      </c>
      <c r="Q31">
        <v>24.6</v>
      </c>
      <c r="R31">
        <v>22.6</v>
      </c>
      <c r="S31">
        <v>5.94</v>
      </c>
      <c r="T31" s="16">
        <v>6</v>
      </c>
      <c r="U31" s="23">
        <f t="shared" si="0"/>
        <v>8116</v>
      </c>
      <c r="V31" s="5"/>
    </row>
    <row r="32" spans="1:22">
      <c r="A32" s="16">
        <v>6</v>
      </c>
      <c r="B32" t="s">
        <v>159</v>
      </c>
      <c r="C32" t="s">
        <v>13</v>
      </c>
      <c r="D32">
        <v>4239885</v>
      </c>
      <c r="E32">
        <v>594446</v>
      </c>
      <c r="F32">
        <v>7.3970729999999998</v>
      </c>
      <c r="G32">
        <v>0</v>
      </c>
      <c r="H32">
        <v>92.451999999999998</v>
      </c>
      <c r="I32">
        <v>22.1</v>
      </c>
      <c r="J32">
        <v>183.6</v>
      </c>
      <c r="K32">
        <v>461.4</v>
      </c>
      <c r="L32">
        <v>1.0134000000000001</v>
      </c>
      <c r="M32">
        <v>90.561999999999998</v>
      </c>
      <c r="N32">
        <v>93.76</v>
      </c>
      <c r="O32">
        <v>92.540999999999997</v>
      </c>
      <c r="P32">
        <v>19.399999999999999</v>
      </c>
      <c r="Q32">
        <v>25.8</v>
      </c>
      <c r="R32">
        <v>21.7</v>
      </c>
      <c r="S32">
        <v>5.95</v>
      </c>
      <c r="T32" s="16">
        <v>5</v>
      </c>
      <c r="U32" s="23">
        <f t="shared" si="0"/>
        <v>4383</v>
      </c>
      <c r="V32" s="5"/>
    </row>
    <row r="33" spans="1:22">
      <c r="A33" s="16">
        <v>5</v>
      </c>
      <c r="B33" t="s">
        <v>160</v>
      </c>
      <c r="C33" t="s">
        <v>13</v>
      </c>
      <c r="D33">
        <v>4235502</v>
      </c>
      <c r="E33">
        <v>593850</v>
      </c>
      <c r="F33">
        <v>7.3803229999999997</v>
      </c>
      <c r="G33">
        <v>0</v>
      </c>
      <c r="H33">
        <v>90.634</v>
      </c>
      <c r="I33">
        <v>22.8</v>
      </c>
      <c r="J33">
        <v>353</v>
      </c>
      <c r="K33">
        <v>754.3</v>
      </c>
      <c r="L33">
        <v>1.0133000000000001</v>
      </c>
      <c r="M33">
        <v>87.614000000000004</v>
      </c>
      <c r="N33">
        <v>93.296999999999997</v>
      </c>
      <c r="O33">
        <v>92.316000000000003</v>
      </c>
      <c r="P33">
        <v>20.9</v>
      </c>
      <c r="Q33">
        <v>25.2</v>
      </c>
      <c r="R33">
        <v>21.7</v>
      </c>
      <c r="S33">
        <v>5.95</v>
      </c>
      <c r="T33" s="16">
        <v>4</v>
      </c>
      <c r="U33" s="23">
        <f t="shared" si="0"/>
        <v>8445</v>
      </c>
      <c r="V33" s="5"/>
    </row>
    <row r="34" spans="1:22">
      <c r="A34" s="16">
        <v>4</v>
      </c>
      <c r="B34" t="s">
        <v>161</v>
      </c>
      <c r="C34" t="s">
        <v>13</v>
      </c>
      <c r="D34">
        <v>4227057</v>
      </c>
      <c r="E34">
        <v>592681</v>
      </c>
      <c r="F34">
        <v>7.232043</v>
      </c>
      <c r="G34">
        <v>0</v>
      </c>
      <c r="H34">
        <v>90.174999999999997</v>
      </c>
      <c r="I34">
        <v>23</v>
      </c>
      <c r="J34">
        <v>439.5</v>
      </c>
      <c r="K34">
        <v>871.4</v>
      </c>
      <c r="L34">
        <v>1.0128999999999999</v>
      </c>
      <c r="M34">
        <v>86.317999999999998</v>
      </c>
      <c r="N34">
        <v>92.191999999999993</v>
      </c>
      <c r="O34">
        <v>90.465000000000003</v>
      </c>
      <c r="P34">
        <v>21.7</v>
      </c>
      <c r="Q34">
        <v>25.1</v>
      </c>
      <c r="R34">
        <v>22.3</v>
      </c>
      <c r="S34">
        <v>5.95</v>
      </c>
      <c r="T34" s="16">
        <v>3</v>
      </c>
      <c r="U34" s="23">
        <f t="shared" si="0"/>
        <v>10465</v>
      </c>
      <c r="V34" s="5"/>
    </row>
    <row r="35" spans="1:22">
      <c r="A35" s="16">
        <v>3</v>
      </c>
      <c r="B35" t="s">
        <v>162</v>
      </c>
      <c r="C35" t="s">
        <v>13</v>
      </c>
      <c r="D35">
        <v>4216592</v>
      </c>
      <c r="E35">
        <v>591224</v>
      </c>
      <c r="F35">
        <v>6.9549940000000001</v>
      </c>
      <c r="G35">
        <v>0</v>
      </c>
      <c r="H35">
        <v>89.364000000000004</v>
      </c>
      <c r="I35">
        <v>22.9</v>
      </c>
      <c r="J35">
        <v>364.7</v>
      </c>
      <c r="K35">
        <v>971.6</v>
      </c>
      <c r="L35">
        <v>1.0123</v>
      </c>
      <c r="M35">
        <v>86.206999999999994</v>
      </c>
      <c r="N35">
        <v>91.768000000000001</v>
      </c>
      <c r="O35">
        <v>86.893000000000001</v>
      </c>
      <c r="P35">
        <v>20.8</v>
      </c>
      <c r="Q35">
        <v>24.7</v>
      </c>
      <c r="R35">
        <v>23.1</v>
      </c>
      <c r="S35">
        <v>5.95</v>
      </c>
      <c r="T35" s="16">
        <v>2</v>
      </c>
      <c r="U35" s="23">
        <f t="shared" si="0"/>
        <v>8689</v>
      </c>
      <c r="V35" s="5"/>
    </row>
    <row r="36" spans="1:22">
      <c r="A36" s="16">
        <v>2</v>
      </c>
      <c r="B36" t="s">
        <v>163</v>
      </c>
      <c r="C36" t="s">
        <v>13</v>
      </c>
      <c r="D36">
        <v>4207903</v>
      </c>
      <c r="E36">
        <v>590005</v>
      </c>
      <c r="F36">
        <v>7.0263949999999999</v>
      </c>
      <c r="G36">
        <v>0</v>
      </c>
      <c r="H36">
        <v>90.576999999999998</v>
      </c>
      <c r="I36">
        <v>22.2</v>
      </c>
      <c r="J36">
        <v>83.7</v>
      </c>
      <c r="K36">
        <v>322.7</v>
      </c>
      <c r="L36">
        <v>1.0124</v>
      </c>
      <c r="M36">
        <v>87.212999999999994</v>
      </c>
      <c r="N36">
        <v>93.024000000000001</v>
      </c>
      <c r="O36">
        <v>87.816000000000003</v>
      </c>
      <c r="P36">
        <v>16.5</v>
      </c>
      <c r="Q36">
        <v>27.6</v>
      </c>
      <c r="R36">
        <v>22.9</v>
      </c>
      <c r="S36">
        <v>5.95</v>
      </c>
      <c r="T36" s="16">
        <v>1</v>
      </c>
      <c r="U36" s="23">
        <f t="shared" si="0"/>
        <v>2016</v>
      </c>
      <c r="V36" s="5"/>
    </row>
    <row r="37" spans="1:22">
      <c r="A37" s="16">
        <v>1</v>
      </c>
      <c r="B37" t="s">
        <v>134</v>
      </c>
      <c r="C37" t="s">
        <v>13</v>
      </c>
      <c r="D37">
        <v>4205887</v>
      </c>
      <c r="E37">
        <v>589726</v>
      </c>
      <c r="F37">
        <v>7.1472020000000001</v>
      </c>
      <c r="G37">
        <v>0</v>
      </c>
      <c r="H37">
        <v>89.864000000000004</v>
      </c>
      <c r="I37">
        <v>21.5</v>
      </c>
      <c r="J37">
        <v>158.19999999999999</v>
      </c>
      <c r="K37">
        <v>345.4</v>
      </c>
      <c r="L37">
        <v>1.0130999999999999</v>
      </c>
      <c r="M37">
        <v>84.727000000000004</v>
      </c>
      <c r="N37">
        <v>93.114999999999995</v>
      </c>
      <c r="O37">
        <v>88.322999999999993</v>
      </c>
      <c r="P37">
        <v>18</v>
      </c>
      <c r="Q37">
        <v>25.2</v>
      </c>
      <c r="R37">
        <v>19.600000000000001</v>
      </c>
      <c r="S37">
        <v>5.95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1" sqref="B1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B6" t="s">
        <v>195</v>
      </c>
      <c r="C6" t="s">
        <v>13</v>
      </c>
      <c r="D6">
        <v>7064224</v>
      </c>
      <c r="E6">
        <v>1320884</v>
      </c>
      <c r="F6">
        <v>7.1882390000000003</v>
      </c>
      <c r="G6">
        <v>0</v>
      </c>
      <c r="H6">
        <v>89.701999999999998</v>
      </c>
      <c r="I6">
        <v>22.9</v>
      </c>
      <c r="J6">
        <v>136.69999999999999</v>
      </c>
      <c r="K6">
        <v>168.7</v>
      </c>
      <c r="L6">
        <v>1.0128999999999999</v>
      </c>
      <c r="M6">
        <v>85.150999999999996</v>
      </c>
      <c r="N6">
        <v>92.293000000000006</v>
      </c>
      <c r="O6">
        <v>89.576999999999998</v>
      </c>
      <c r="P6">
        <v>20.6</v>
      </c>
      <c r="Q6">
        <v>27.2</v>
      </c>
      <c r="R6">
        <v>21.5</v>
      </c>
      <c r="S6">
        <v>5.62</v>
      </c>
      <c r="T6" s="22">
        <v>31</v>
      </c>
      <c r="U6" s="23">
        <f>D6-D7</f>
        <v>3272</v>
      </c>
      <c r="V6" s="24">
        <v>1</v>
      </c>
    </row>
    <row r="7" spans="1:22">
      <c r="A7" s="16">
        <v>31</v>
      </c>
      <c r="B7" t="s">
        <v>196</v>
      </c>
      <c r="C7" t="s">
        <v>13</v>
      </c>
      <c r="D7">
        <v>7060952</v>
      </c>
      <c r="E7">
        <v>1320427</v>
      </c>
      <c r="F7">
        <v>7.015193</v>
      </c>
      <c r="G7">
        <v>0</v>
      </c>
      <c r="H7">
        <v>89.39</v>
      </c>
      <c r="I7">
        <v>23.7</v>
      </c>
      <c r="J7">
        <v>136.5</v>
      </c>
      <c r="K7">
        <v>172.4</v>
      </c>
      <c r="L7">
        <v>1.0125</v>
      </c>
      <c r="M7">
        <v>85.340999999999994</v>
      </c>
      <c r="N7">
        <v>91.495999999999995</v>
      </c>
      <c r="O7">
        <v>87.268000000000001</v>
      </c>
      <c r="P7">
        <v>21.3</v>
      </c>
      <c r="Q7">
        <v>28.1</v>
      </c>
      <c r="R7">
        <v>21.8</v>
      </c>
      <c r="S7">
        <v>5.63</v>
      </c>
      <c r="T7" s="16">
        <v>30</v>
      </c>
      <c r="U7" s="23">
        <f>D7-D8</f>
        <v>3267</v>
      </c>
      <c r="V7" s="4"/>
    </row>
    <row r="8" spans="1:22">
      <c r="A8" s="16">
        <v>30</v>
      </c>
      <c r="B8" t="s">
        <v>177</v>
      </c>
      <c r="C8" t="s">
        <v>13</v>
      </c>
      <c r="D8">
        <v>7057685</v>
      </c>
      <c r="E8">
        <v>1319968</v>
      </c>
      <c r="F8">
        <v>7.0251089999999996</v>
      </c>
      <c r="G8">
        <v>0</v>
      </c>
      <c r="H8">
        <v>88.941999999999993</v>
      </c>
      <c r="I8">
        <v>23.3</v>
      </c>
      <c r="J8">
        <v>139.9</v>
      </c>
      <c r="K8">
        <v>170.2</v>
      </c>
      <c r="L8">
        <v>1.0125999999999999</v>
      </c>
      <c r="M8">
        <v>85.037999999999997</v>
      </c>
      <c r="N8">
        <v>91.539000000000001</v>
      </c>
      <c r="O8">
        <v>87.346000000000004</v>
      </c>
      <c r="P8">
        <v>20.8</v>
      </c>
      <c r="Q8">
        <v>27.7</v>
      </c>
      <c r="R8">
        <v>21.6</v>
      </c>
      <c r="S8">
        <v>5.63</v>
      </c>
      <c r="T8" s="16">
        <v>29</v>
      </c>
      <c r="U8" s="23">
        <f>D8-D9</f>
        <v>3350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7054335</v>
      </c>
      <c r="E9">
        <v>1319496</v>
      </c>
      <c r="F9">
        <v>7.0027010000000001</v>
      </c>
      <c r="G9">
        <v>0</v>
      </c>
      <c r="H9">
        <v>89.02</v>
      </c>
      <c r="I9">
        <v>22.5</v>
      </c>
      <c r="J9">
        <v>138.69999999999999</v>
      </c>
      <c r="K9">
        <v>168.9</v>
      </c>
      <c r="L9">
        <v>1.0125999999999999</v>
      </c>
      <c r="M9">
        <v>84.837000000000003</v>
      </c>
      <c r="N9">
        <v>91.933000000000007</v>
      </c>
      <c r="O9">
        <v>86.77</v>
      </c>
      <c r="P9">
        <v>20.3</v>
      </c>
      <c r="Q9">
        <v>26.5</v>
      </c>
      <c r="R9">
        <v>20.8</v>
      </c>
      <c r="S9">
        <v>5.63</v>
      </c>
      <c r="T9" s="22">
        <v>28</v>
      </c>
      <c r="U9" s="23">
        <f t="shared" ref="U9:U36" si="0">D9-D10</f>
        <v>3324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7051011</v>
      </c>
      <c r="E10">
        <v>1319029</v>
      </c>
      <c r="F10">
        <v>7.0180759999999998</v>
      </c>
      <c r="G10">
        <v>0</v>
      </c>
      <c r="H10">
        <v>91.912999999999997</v>
      </c>
      <c r="I10">
        <v>23.8</v>
      </c>
      <c r="J10">
        <v>77.099999999999994</v>
      </c>
      <c r="K10">
        <v>171.3</v>
      </c>
      <c r="L10">
        <v>1.0125999999999999</v>
      </c>
      <c r="M10">
        <v>86.789000000000001</v>
      </c>
      <c r="N10">
        <v>93.909000000000006</v>
      </c>
      <c r="O10">
        <v>87.073999999999998</v>
      </c>
      <c r="P10">
        <v>15.4</v>
      </c>
      <c r="Q10">
        <v>31.8</v>
      </c>
      <c r="R10">
        <v>21.1</v>
      </c>
      <c r="S10">
        <v>5.62</v>
      </c>
      <c r="T10" s="16">
        <v>27</v>
      </c>
      <c r="U10" s="23">
        <f t="shared" si="0"/>
        <v>1847</v>
      </c>
      <c r="V10" s="16"/>
    </row>
    <row r="11" spans="1:22">
      <c r="A11" s="16">
        <v>27</v>
      </c>
      <c r="B11" t="s">
        <v>174</v>
      </c>
      <c r="C11" t="s">
        <v>13</v>
      </c>
      <c r="D11">
        <v>7049164</v>
      </c>
      <c r="E11">
        <v>1318777</v>
      </c>
      <c r="F11">
        <v>7.5533489999999999</v>
      </c>
      <c r="G11">
        <v>0</v>
      </c>
      <c r="H11">
        <v>92.120999999999995</v>
      </c>
      <c r="I11">
        <v>21.6</v>
      </c>
      <c r="J11">
        <v>66.400000000000006</v>
      </c>
      <c r="K11">
        <v>165.8</v>
      </c>
      <c r="L11">
        <v>1.0145999999999999</v>
      </c>
      <c r="M11">
        <v>88.951999999999998</v>
      </c>
      <c r="N11">
        <v>94.234999999999999</v>
      </c>
      <c r="O11">
        <v>92.358000000000004</v>
      </c>
      <c r="P11">
        <v>15.2</v>
      </c>
      <c r="Q11">
        <v>28.3</v>
      </c>
      <c r="R11">
        <v>15.4</v>
      </c>
      <c r="S11">
        <v>5.62</v>
      </c>
      <c r="T11" s="16">
        <v>26</v>
      </c>
      <c r="U11" s="23">
        <f t="shared" si="0"/>
        <v>1552</v>
      </c>
      <c r="V11" s="16"/>
    </row>
    <row r="12" spans="1:22">
      <c r="A12" s="16">
        <v>26</v>
      </c>
      <c r="B12" t="s">
        <v>173</v>
      </c>
      <c r="C12" t="s">
        <v>13</v>
      </c>
      <c r="D12">
        <v>7047612</v>
      </c>
      <c r="E12">
        <v>1318563</v>
      </c>
      <c r="F12">
        <v>7.2623280000000001</v>
      </c>
      <c r="G12">
        <v>0</v>
      </c>
      <c r="H12">
        <v>90.007000000000005</v>
      </c>
      <c r="I12">
        <v>22.9</v>
      </c>
      <c r="J12">
        <v>139.19999999999999</v>
      </c>
      <c r="K12">
        <v>177.7</v>
      </c>
      <c r="L12">
        <v>1.0130999999999999</v>
      </c>
      <c r="M12">
        <v>86.149000000000001</v>
      </c>
      <c r="N12">
        <v>93.231999999999999</v>
      </c>
      <c r="O12">
        <v>90.646000000000001</v>
      </c>
      <c r="P12">
        <v>20.5</v>
      </c>
      <c r="Q12">
        <v>26.6</v>
      </c>
      <c r="R12">
        <v>21.6</v>
      </c>
      <c r="S12">
        <v>5.63</v>
      </c>
      <c r="T12" s="16">
        <v>25</v>
      </c>
      <c r="U12" s="23">
        <f t="shared" si="0"/>
        <v>3338</v>
      </c>
      <c r="V12" s="16"/>
    </row>
    <row r="13" spans="1:22">
      <c r="A13" s="16">
        <v>25</v>
      </c>
      <c r="B13" t="s">
        <v>172</v>
      </c>
      <c r="C13" t="s">
        <v>13</v>
      </c>
      <c r="D13">
        <v>7044274</v>
      </c>
      <c r="E13">
        <v>1318098</v>
      </c>
      <c r="F13">
        <v>7.2700480000000001</v>
      </c>
      <c r="G13">
        <v>0</v>
      </c>
      <c r="H13">
        <v>90.100999999999999</v>
      </c>
      <c r="I13">
        <v>22.8</v>
      </c>
      <c r="J13">
        <v>141.5</v>
      </c>
      <c r="K13">
        <v>174.9</v>
      </c>
      <c r="L13">
        <v>1.0130999999999999</v>
      </c>
      <c r="M13">
        <v>86.058999999999997</v>
      </c>
      <c r="N13">
        <v>93.671000000000006</v>
      </c>
      <c r="O13">
        <v>90.62</v>
      </c>
      <c r="P13">
        <v>19.7</v>
      </c>
      <c r="Q13">
        <v>27.6</v>
      </c>
      <c r="R13">
        <v>21.2</v>
      </c>
      <c r="S13">
        <v>5.64</v>
      </c>
      <c r="T13" s="16">
        <v>24</v>
      </c>
      <c r="U13" s="23">
        <f t="shared" si="0"/>
        <v>3386</v>
      </c>
      <c r="V13" s="16"/>
    </row>
    <row r="14" spans="1:22">
      <c r="A14" s="16">
        <v>24</v>
      </c>
      <c r="B14" t="s">
        <v>171</v>
      </c>
      <c r="C14" t="s">
        <v>13</v>
      </c>
      <c r="D14">
        <v>7040888</v>
      </c>
      <c r="E14">
        <v>1317627</v>
      </c>
      <c r="F14">
        <v>6.9495990000000001</v>
      </c>
      <c r="G14">
        <v>0</v>
      </c>
      <c r="H14">
        <v>89.381</v>
      </c>
      <c r="I14">
        <v>23.4</v>
      </c>
      <c r="J14">
        <v>142.30000000000001</v>
      </c>
      <c r="K14">
        <v>176</v>
      </c>
      <c r="L14">
        <v>1.0124</v>
      </c>
      <c r="M14">
        <v>86.355000000000004</v>
      </c>
      <c r="N14">
        <v>91.921000000000006</v>
      </c>
      <c r="O14">
        <v>86.355000000000004</v>
      </c>
      <c r="P14">
        <v>21</v>
      </c>
      <c r="Q14">
        <v>28.2</v>
      </c>
      <c r="R14">
        <v>21.8</v>
      </c>
      <c r="S14">
        <v>5.63</v>
      </c>
      <c r="T14" s="16">
        <v>23</v>
      </c>
      <c r="U14" s="23">
        <f t="shared" si="0"/>
        <v>3407</v>
      </c>
      <c r="V14" s="16"/>
    </row>
    <row r="15" spans="1:22">
      <c r="A15" s="16">
        <v>23</v>
      </c>
      <c r="B15" t="s">
        <v>170</v>
      </c>
      <c r="C15" t="s">
        <v>13</v>
      </c>
      <c r="D15">
        <v>7037481</v>
      </c>
      <c r="E15">
        <v>1317149</v>
      </c>
      <c r="F15">
        <v>7.0147209999999998</v>
      </c>
      <c r="G15">
        <v>0</v>
      </c>
      <c r="H15">
        <v>89.685000000000002</v>
      </c>
      <c r="I15">
        <v>23.3</v>
      </c>
      <c r="J15">
        <v>141</v>
      </c>
      <c r="K15">
        <v>173.6</v>
      </c>
      <c r="L15">
        <v>1.0125999999999999</v>
      </c>
      <c r="M15">
        <v>86.703999999999994</v>
      </c>
      <c r="N15">
        <v>92.228999999999999</v>
      </c>
      <c r="O15">
        <v>86.981999999999999</v>
      </c>
      <c r="P15">
        <v>20.5</v>
      </c>
      <c r="Q15">
        <v>27.7</v>
      </c>
      <c r="R15">
        <v>21</v>
      </c>
      <c r="S15">
        <v>5.61</v>
      </c>
      <c r="T15" s="16">
        <v>22</v>
      </c>
      <c r="U15" s="23">
        <f t="shared" si="0"/>
        <v>3375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7034106</v>
      </c>
      <c r="E16">
        <v>1316677</v>
      </c>
      <c r="F16">
        <v>7.0762369999999999</v>
      </c>
      <c r="G16">
        <v>0</v>
      </c>
      <c r="H16">
        <v>90.49</v>
      </c>
      <c r="I16">
        <v>23.5</v>
      </c>
      <c r="J16">
        <v>141.6</v>
      </c>
      <c r="K16">
        <v>205.7</v>
      </c>
      <c r="L16">
        <v>1.0126999999999999</v>
      </c>
      <c r="M16">
        <v>86.956000000000003</v>
      </c>
      <c r="N16">
        <v>95.248999999999995</v>
      </c>
      <c r="O16">
        <v>87.942999999999998</v>
      </c>
      <c r="P16">
        <v>20.5</v>
      </c>
      <c r="Q16">
        <v>28.4</v>
      </c>
      <c r="R16">
        <v>21.3</v>
      </c>
      <c r="S16">
        <v>5.63</v>
      </c>
      <c r="T16" s="22">
        <v>21</v>
      </c>
      <c r="U16" s="23">
        <f t="shared" si="0"/>
        <v>3391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7030715</v>
      </c>
      <c r="E17">
        <v>1316206</v>
      </c>
      <c r="F17">
        <v>7.2394230000000004</v>
      </c>
      <c r="G17">
        <v>0</v>
      </c>
      <c r="H17">
        <v>91.991</v>
      </c>
      <c r="I17">
        <v>23.4</v>
      </c>
      <c r="J17">
        <v>78.599999999999994</v>
      </c>
      <c r="K17">
        <v>265.3</v>
      </c>
      <c r="L17">
        <v>1.0130999999999999</v>
      </c>
      <c r="M17">
        <v>87.951999999999998</v>
      </c>
      <c r="N17">
        <v>93.757000000000005</v>
      </c>
      <c r="O17">
        <v>90.093000000000004</v>
      </c>
      <c r="P17">
        <v>16</v>
      </c>
      <c r="Q17">
        <v>31.9</v>
      </c>
      <c r="R17">
        <v>21</v>
      </c>
      <c r="S17">
        <v>5.64</v>
      </c>
      <c r="T17" s="16">
        <v>20</v>
      </c>
      <c r="U17" s="23">
        <f t="shared" si="0"/>
        <v>1900</v>
      </c>
      <c r="V17" s="16"/>
    </row>
    <row r="18" spans="1:22">
      <c r="A18" s="16">
        <v>20</v>
      </c>
      <c r="B18" t="s">
        <v>167</v>
      </c>
      <c r="C18" t="s">
        <v>13</v>
      </c>
      <c r="D18">
        <v>7028815</v>
      </c>
      <c r="E18">
        <v>1315947</v>
      </c>
      <c r="F18">
        <v>7.5334560000000002</v>
      </c>
      <c r="G18">
        <v>0</v>
      </c>
      <c r="H18">
        <v>92.396000000000001</v>
      </c>
      <c r="I18">
        <v>21</v>
      </c>
      <c r="J18">
        <v>63.8</v>
      </c>
      <c r="K18">
        <v>167.3</v>
      </c>
      <c r="L18">
        <v>1.0145</v>
      </c>
      <c r="M18">
        <v>89.915000000000006</v>
      </c>
      <c r="N18">
        <v>94.825999999999993</v>
      </c>
      <c r="O18">
        <v>92.323999999999998</v>
      </c>
      <c r="P18">
        <v>15.5</v>
      </c>
      <c r="Q18">
        <v>26.4</v>
      </c>
      <c r="R18">
        <v>16</v>
      </c>
      <c r="S18">
        <v>5.62</v>
      </c>
      <c r="T18" s="16">
        <v>19</v>
      </c>
      <c r="U18" s="23">
        <f t="shared" si="0"/>
        <v>1516</v>
      </c>
      <c r="V18" s="16"/>
    </row>
    <row r="19" spans="1:22">
      <c r="A19" s="16">
        <v>19</v>
      </c>
      <c r="B19" t="s">
        <v>166</v>
      </c>
      <c r="C19" t="s">
        <v>13</v>
      </c>
      <c r="D19">
        <v>7027299</v>
      </c>
      <c r="E19">
        <v>1315738</v>
      </c>
      <c r="F19">
        <v>7.3395809999999999</v>
      </c>
      <c r="G19">
        <v>0</v>
      </c>
      <c r="H19">
        <v>91.599000000000004</v>
      </c>
      <c r="I19">
        <v>22.3</v>
      </c>
      <c r="J19">
        <v>124.5</v>
      </c>
      <c r="K19">
        <v>174.6</v>
      </c>
      <c r="L19">
        <v>1.0134000000000001</v>
      </c>
      <c r="M19">
        <v>88.268000000000001</v>
      </c>
      <c r="N19">
        <v>93.957999999999998</v>
      </c>
      <c r="O19">
        <v>91.363</v>
      </c>
      <c r="P19">
        <v>19.899999999999999</v>
      </c>
      <c r="Q19">
        <v>26.7</v>
      </c>
      <c r="R19">
        <v>20.6</v>
      </c>
      <c r="S19">
        <v>5.63</v>
      </c>
      <c r="T19" s="16">
        <v>18</v>
      </c>
      <c r="U19" s="23">
        <f t="shared" si="0"/>
        <v>2975</v>
      </c>
      <c r="V19" s="16"/>
    </row>
    <row r="20" spans="1:22">
      <c r="A20" s="16">
        <v>18</v>
      </c>
      <c r="B20" t="s">
        <v>165</v>
      </c>
      <c r="C20" t="s">
        <v>13</v>
      </c>
      <c r="D20">
        <v>7024324</v>
      </c>
      <c r="E20">
        <v>1315331</v>
      </c>
      <c r="F20">
        <v>7.1729649999999996</v>
      </c>
      <c r="G20">
        <v>0</v>
      </c>
      <c r="H20">
        <v>90.186000000000007</v>
      </c>
      <c r="I20">
        <v>22.9</v>
      </c>
      <c r="J20">
        <v>127</v>
      </c>
      <c r="K20">
        <v>175.9</v>
      </c>
      <c r="L20">
        <v>1.0128999999999999</v>
      </c>
      <c r="M20">
        <v>87.561999999999998</v>
      </c>
      <c r="N20">
        <v>92.409000000000006</v>
      </c>
      <c r="O20">
        <v>89.433999999999997</v>
      </c>
      <c r="P20">
        <v>20.7</v>
      </c>
      <c r="Q20">
        <v>26.6</v>
      </c>
      <c r="R20">
        <v>21.7</v>
      </c>
      <c r="S20">
        <v>5.64</v>
      </c>
      <c r="T20" s="16">
        <v>17</v>
      </c>
      <c r="U20" s="23">
        <f t="shared" si="0"/>
        <v>3036</v>
      </c>
      <c r="V20" s="16"/>
    </row>
    <row r="21" spans="1:22">
      <c r="A21" s="16">
        <v>17</v>
      </c>
      <c r="B21" t="s">
        <v>164</v>
      </c>
      <c r="C21" t="s">
        <v>13</v>
      </c>
      <c r="D21">
        <v>7021288</v>
      </c>
      <c r="E21">
        <v>1314909</v>
      </c>
      <c r="F21">
        <v>7.0944659999999997</v>
      </c>
      <c r="G21">
        <v>0</v>
      </c>
      <c r="H21">
        <v>90.379000000000005</v>
      </c>
      <c r="I21">
        <v>22.8</v>
      </c>
      <c r="J21">
        <v>133.5</v>
      </c>
      <c r="K21">
        <v>174.1</v>
      </c>
      <c r="L21">
        <v>1.0127999999999999</v>
      </c>
      <c r="M21">
        <v>86.77</v>
      </c>
      <c r="N21">
        <v>93.808999999999997</v>
      </c>
      <c r="O21">
        <v>88.195999999999998</v>
      </c>
      <c r="P21">
        <v>20.3</v>
      </c>
      <c r="Q21">
        <v>26.3</v>
      </c>
      <c r="R21">
        <v>21.3</v>
      </c>
      <c r="S21">
        <v>5.64</v>
      </c>
      <c r="T21" s="16">
        <v>16</v>
      </c>
      <c r="U21" s="23">
        <f t="shared" si="0"/>
        <v>3195</v>
      </c>
      <c r="V21" s="16"/>
    </row>
    <row r="22" spans="1:22">
      <c r="A22" s="16">
        <v>16</v>
      </c>
      <c r="B22" t="s">
        <v>149</v>
      </c>
      <c r="C22" t="s">
        <v>13</v>
      </c>
      <c r="D22">
        <v>7018093</v>
      </c>
      <c r="E22">
        <v>1314466</v>
      </c>
      <c r="F22">
        <v>7.129467</v>
      </c>
      <c r="G22">
        <v>0</v>
      </c>
      <c r="H22">
        <v>90.132000000000005</v>
      </c>
      <c r="I22">
        <v>23.2</v>
      </c>
      <c r="J22">
        <v>127.7</v>
      </c>
      <c r="K22">
        <v>176.3</v>
      </c>
      <c r="L22">
        <v>1.0127999999999999</v>
      </c>
      <c r="M22">
        <v>87.02</v>
      </c>
      <c r="N22">
        <v>95.078999999999994</v>
      </c>
      <c r="O22">
        <v>88.775000000000006</v>
      </c>
      <c r="P22">
        <v>20.5</v>
      </c>
      <c r="Q22">
        <v>27.4</v>
      </c>
      <c r="R22">
        <v>21.5</v>
      </c>
      <c r="S22">
        <v>5.63</v>
      </c>
      <c r="T22" s="16">
        <v>15</v>
      </c>
      <c r="U22" s="23">
        <f t="shared" si="0"/>
        <v>3051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7015042</v>
      </c>
      <c r="E23">
        <v>1314041</v>
      </c>
      <c r="F23">
        <v>7.1921590000000002</v>
      </c>
      <c r="G23">
        <v>0</v>
      </c>
      <c r="H23">
        <v>90.230999999999995</v>
      </c>
      <c r="I23">
        <v>22.8</v>
      </c>
      <c r="J23">
        <v>130.4</v>
      </c>
      <c r="K23">
        <v>208.6</v>
      </c>
      <c r="L23">
        <v>1.0128999999999999</v>
      </c>
      <c r="M23">
        <v>87.885999999999996</v>
      </c>
      <c r="N23">
        <v>92.06</v>
      </c>
      <c r="O23">
        <v>89.677999999999997</v>
      </c>
      <c r="P23">
        <v>20.399999999999999</v>
      </c>
      <c r="Q23">
        <v>27.4</v>
      </c>
      <c r="R23">
        <v>21.6</v>
      </c>
      <c r="S23">
        <v>5.62</v>
      </c>
      <c r="T23" s="22">
        <v>14</v>
      </c>
      <c r="U23" s="23">
        <f t="shared" si="0"/>
        <v>3125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7011917</v>
      </c>
      <c r="E24">
        <v>1313607</v>
      </c>
      <c r="F24">
        <v>7.2791259999999998</v>
      </c>
      <c r="G24">
        <v>0</v>
      </c>
      <c r="H24">
        <v>92.867000000000004</v>
      </c>
      <c r="I24">
        <v>22</v>
      </c>
      <c r="J24">
        <v>44.5</v>
      </c>
      <c r="K24">
        <v>207.8</v>
      </c>
      <c r="L24">
        <v>1.0132000000000001</v>
      </c>
      <c r="M24">
        <v>89.29</v>
      </c>
      <c r="N24">
        <v>95.111000000000004</v>
      </c>
      <c r="O24">
        <v>90.581000000000003</v>
      </c>
      <c r="P24">
        <v>14.1</v>
      </c>
      <c r="Q24">
        <v>31.7</v>
      </c>
      <c r="R24">
        <v>20.8</v>
      </c>
      <c r="S24">
        <v>5.63</v>
      </c>
      <c r="T24" s="16">
        <v>13</v>
      </c>
      <c r="U24" s="23">
        <f t="shared" si="0"/>
        <v>1090</v>
      </c>
      <c r="V24" s="16"/>
    </row>
    <row r="25" spans="1:22">
      <c r="A25" s="16">
        <v>13</v>
      </c>
      <c r="B25" t="s">
        <v>152</v>
      </c>
      <c r="C25" t="s">
        <v>13</v>
      </c>
      <c r="D25">
        <v>7010827</v>
      </c>
      <c r="E25">
        <v>1313460</v>
      </c>
      <c r="F25">
        <v>7.6158219999999996</v>
      </c>
      <c r="G25">
        <v>0</v>
      </c>
      <c r="H25">
        <v>93.456000000000003</v>
      </c>
      <c r="I25">
        <v>21</v>
      </c>
      <c r="J25">
        <v>53.3</v>
      </c>
      <c r="K25">
        <v>163.1</v>
      </c>
      <c r="L25">
        <v>1.0148999999999999</v>
      </c>
      <c r="M25">
        <v>91.882999999999996</v>
      </c>
      <c r="N25">
        <v>95.114000000000004</v>
      </c>
      <c r="O25">
        <v>92.695999999999998</v>
      </c>
      <c r="P25">
        <v>14</v>
      </c>
      <c r="Q25">
        <v>26.8</v>
      </c>
      <c r="R25">
        <v>14.1</v>
      </c>
      <c r="S25">
        <v>5.64</v>
      </c>
      <c r="T25" s="16">
        <v>12</v>
      </c>
      <c r="U25" s="23">
        <f t="shared" si="0"/>
        <v>1275</v>
      </c>
      <c r="V25" s="16"/>
    </row>
    <row r="26" spans="1:22">
      <c r="A26" s="16">
        <v>12</v>
      </c>
      <c r="B26" t="s">
        <v>153</v>
      </c>
      <c r="C26" t="s">
        <v>13</v>
      </c>
      <c r="D26">
        <v>7009552</v>
      </c>
      <c r="E26">
        <v>1313287</v>
      </c>
      <c r="F26">
        <v>7.4966080000000002</v>
      </c>
      <c r="G26">
        <v>0</v>
      </c>
      <c r="H26">
        <v>92.834999999999994</v>
      </c>
      <c r="I26">
        <v>21.4</v>
      </c>
      <c r="J26">
        <v>134.6</v>
      </c>
      <c r="K26">
        <v>170.3</v>
      </c>
      <c r="L26">
        <v>1.0137</v>
      </c>
      <c r="M26">
        <v>89.23</v>
      </c>
      <c r="N26">
        <v>94.590999999999994</v>
      </c>
      <c r="O26">
        <v>93.635000000000005</v>
      </c>
      <c r="P26">
        <v>19.3</v>
      </c>
      <c r="Q26">
        <v>22.7</v>
      </c>
      <c r="R26">
        <v>20.9</v>
      </c>
      <c r="S26">
        <v>5.63</v>
      </c>
      <c r="T26" s="16">
        <v>11</v>
      </c>
      <c r="U26" s="23">
        <f t="shared" si="0"/>
        <v>3230</v>
      </c>
      <c r="V26" s="16"/>
    </row>
    <row r="27" spans="1:22">
      <c r="A27" s="16">
        <v>11</v>
      </c>
      <c r="B27" t="s">
        <v>154</v>
      </c>
      <c r="C27" t="s">
        <v>13</v>
      </c>
      <c r="D27">
        <v>7006322</v>
      </c>
      <c r="E27">
        <v>1312852</v>
      </c>
      <c r="F27">
        <v>7.3577899999999996</v>
      </c>
      <c r="G27">
        <v>0</v>
      </c>
      <c r="H27">
        <v>91.07</v>
      </c>
      <c r="I27">
        <v>22.5</v>
      </c>
      <c r="J27">
        <v>136.1</v>
      </c>
      <c r="K27">
        <v>171</v>
      </c>
      <c r="L27">
        <v>1.0135000000000001</v>
      </c>
      <c r="M27">
        <v>89.064999999999998</v>
      </c>
      <c r="N27">
        <v>93.105999999999995</v>
      </c>
      <c r="O27">
        <v>91.36</v>
      </c>
      <c r="P27">
        <v>19.899999999999999</v>
      </c>
      <c r="Q27">
        <v>26.2</v>
      </c>
      <c r="R27">
        <v>19.899999999999999</v>
      </c>
      <c r="S27">
        <v>5.63</v>
      </c>
      <c r="T27" s="16">
        <v>10</v>
      </c>
      <c r="U27" s="23">
        <f t="shared" si="0"/>
        <v>3258</v>
      </c>
      <c r="V27" s="16"/>
    </row>
    <row r="28" spans="1:22">
      <c r="A28" s="16">
        <v>10</v>
      </c>
      <c r="B28" t="s">
        <v>155</v>
      </c>
      <c r="C28" t="s">
        <v>13</v>
      </c>
      <c r="D28">
        <v>7003064</v>
      </c>
      <c r="E28">
        <v>1312404</v>
      </c>
      <c r="F28">
        <v>7.1349309999999999</v>
      </c>
      <c r="G28">
        <v>0</v>
      </c>
      <c r="H28">
        <v>90.340999999999994</v>
      </c>
      <c r="I28">
        <v>22.7</v>
      </c>
      <c r="J28">
        <v>128.1</v>
      </c>
      <c r="K28">
        <v>170.9</v>
      </c>
      <c r="L28">
        <v>1.0127999999999999</v>
      </c>
      <c r="M28">
        <v>86.073999999999998</v>
      </c>
      <c r="N28">
        <v>93.531000000000006</v>
      </c>
      <c r="O28">
        <v>89.028000000000006</v>
      </c>
      <c r="P28">
        <v>21</v>
      </c>
      <c r="Q28">
        <v>27</v>
      </c>
      <c r="R28">
        <v>22</v>
      </c>
      <c r="S28">
        <v>5.64</v>
      </c>
      <c r="T28" s="16">
        <v>9</v>
      </c>
      <c r="U28" s="23">
        <f t="shared" si="0"/>
        <v>3076</v>
      </c>
      <c r="V28" s="16"/>
    </row>
    <row r="29" spans="1:22">
      <c r="A29" s="16">
        <v>9</v>
      </c>
      <c r="B29" t="s">
        <v>156</v>
      </c>
      <c r="C29" t="s">
        <v>13</v>
      </c>
      <c r="D29">
        <v>6999988</v>
      </c>
      <c r="E29">
        <v>1311977</v>
      </c>
      <c r="F29">
        <v>7.1131760000000002</v>
      </c>
      <c r="G29">
        <v>0</v>
      </c>
      <c r="H29">
        <v>89.864999999999995</v>
      </c>
      <c r="I29">
        <v>22.3</v>
      </c>
      <c r="J29">
        <v>125.8</v>
      </c>
      <c r="K29">
        <v>175.4</v>
      </c>
      <c r="L29">
        <v>1.0126999999999999</v>
      </c>
      <c r="M29">
        <v>86.600999999999999</v>
      </c>
      <c r="N29">
        <v>92.590999999999994</v>
      </c>
      <c r="O29">
        <v>88.671000000000006</v>
      </c>
      <c r="P29">
        <v>19.399999999999999</v>
      </c>
      <c r="Q29">
        <v>26.8</v>
      </c>
      <c r="R29">
        <v>21.9</v>
      </c>
      <c r="S29">
        <v>5.63</v>
      </c>
      <c r="T29" s="16">
        <v>8</v>
      </c>
      <c r="U29" s="23">
        <f t="shared" si="0"/>
        <v>3009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6996979</v>
      </c>
      <c r="E30">
        <v>1311558</v>
      </c>
      <c r="F30">
        <v>7.010014</v>
      </c>
      <c r="G30">
        <v>0</v>
      </c>
      <c r="H30">
        <v>90.591999999999999</v>
      </c>
      <c r="I30">
        <v>23.2</v>
      </c>
      <c r="J30">
        <v>130.4</v>
      </c>
      <c r="K30">
        <v>169.7</v>
      </c>
      <c r="L30">
        <v>1.0125999999999999</v>
      </c>
      <c r="M30">
        <v>87.120999999999995</v>
      </c>
      <c r="N30">
        <v>92.963999999999999</v>
      </c>
      <c r="O30">
        <v>87.120999999999995</v>
      </c>
      <c r="P30">
        <v>20.8</v>
      </c>
      <c r="Q30">
        <v>27.5</v>
      </c>
      <c r="R30">
        <v>21.6</v>
      </c>
      <c r="S30">
        <v>5.64</v>
      </c>
      <c r="T30" s="22">
        <v>7</v>
      </c>
      <c r="U30" s="23">
        <f t="shared" si="0"/>
        <v>3124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6993855</v>
      </c>
      <c r="E31">
        <v>1311125</v>
      </c>
      <c r="F31">
        <v>7.1153199999999996</v>
      </c>
      <c r="G31">
        <v>0</v>
      </c>
      <c r="H31">
        <v>92.57</v>
      </c>
      <c r="I31">
        <v>21.3</v>
      </c>
      <c r="J31">
        <v>58.9</v>
      </c>
      <c r="K31">
        <v>240.2</v>
      </c>
      <c r="L31">
        <v>1.0127999999999999</v>
      </c>
      <c r="M31">
        <v>88.632000000000005</v>
      </c>
      <c r="N31">
        <v>94.869</v>
      </c>
      <c r="O31">
        <v>88.632000000000005</v>
      </c>
      <c r="P31">
        <v>17.3</v>
      </c>
      <c r="Q31">
        <v>26.8</v>
      </c>
      <c r="R31">
        <v>21.7</v>
      </c>
      <c r="S31">
        <v>5.63</v>
      </c>
      <c r="T31" s="16">
        <v>6</v>
      </c>
      <c r="U31" s="23">
        <f t="shared" si="0"/>
        <v>1409</v>
      </c>
      <c r="V31" s="5"/>
    </row>
    <row r="32" spans="1:22">
      <c r="A32" s="16">
        <v>6</v>
      </c>
      <c r="B32" t="s">
        <v>159</v>
      </c>
      <c r="C32" t="s">
        <v>13</v>
      </c>
      <c r="D32">
        <v>6992446</v>
      </c>
      <c r="E32">
        <v>1310934</v>
      </c>
      <c r="F32">
        <v>7.549912</v>
      </c>
      <c r="G32">
        <v>0</v>
      </c>
      <c r="H32">
        <v>92.81</v>
      </c>
      <c r="I32">
        <v>21.4</v>
      </c>
      <c r="J32">
        <v>53.9</v>
      </c>
      <c r="K32">
        <v>126.6</v>
      </c>
      <c r="L32">
        <v>1.0143</v>
      </c>
      <c r="M32">
        <v>90.998000000000005</v>
      </c>
      <c r="N32">
        <v>94.120999999999995</v>
      </c>
      <c r="O32">
        <v>93.006</v>
      </c>
      <c r="P32">
        <v>16.100000000000001</v>
      </c>
      <c r="Q32">
        <v>28.2</v>
      </c>
      <c r="R32">
        <v>17.3</v>
      </c>
      <c r="S32">
        <v>5.66</v>
      </c>
      <c r="T32" s="16">
        <v>5</v>
      </c>
      <c r="U32" s="23">
        <f t="shared" si="0"/>
        <v>1268</v>
      </c>
      <c r="V32" s="5"/>
    </row>
    <row r="33" spans="1:22">
      <c r="A33" s="16">
        <v>5</v>
      </c>
      <c r="B33" t="s">
        <v>160</v>
      </c>
      <c r="C33" t="s">
        <v>13</v>
      </c>
      <c r="D33">
        <v>6991178</v>
      </c>
      <c r="E33">
        <v>1310761</v>
      </c>
      <c r="F33">
        <v>7.3991480000000003</v>
      </c>
      <c r="G33">
        <v>0</v>
      </c>
      <c r="H33">
        <v>91.054000000000002</v>
      </c>
      <c r="I33">
        <v>23.2</v>
      </c>
      <c r="J33">
        <v>118.4</v>
      </c>
      <c r="K33">
        <v>160</v>
      </c>
      <c r="L33">
        <v>1.0133000000000001</v>
      </c>
      <c r="M33">
        <v>88.043000000000006</v>
      </c>
      <c r="N33">
        <v>93.671999999999997</v>
      </c>
      <c r="O33">
        <v>92.715000000000003</v>
      </c>
      <c r="P33">
        <v>20.5</v>
      </c>
      <c r="Q33">
        <v>28</v>
      </c>
      <c r="R33">
        <v>22.1</v>
      </c>
      <c r="S33">
        <v>5.63</v>
      </c>
      <c r="T33" s="16">
        <v>4</v>
      </c>
      <c r="U33" s="23">
        <f t="shared" si="0"/>
        <v>2832</v>
      </c>
      <c r="V33" s="5"/>
    </row>
    <row r="34" spans="1:22">
      <c r="A34" s="16">
        <v>4</v>
      </c>
      <c r="B34" t="s">
        <v>161</v>
      </c>
      <c r="C34" t="s">
        <v>13</v>
      </c>
      <c r="D34">
        <v>6988346</v>
      </c>
      <c r="E34">
        <v>1310370</v>
      </c>
      <c r="F34">
        <v>7.2444179999999996</v>
      </c>
      <c r="G34">
        <v>0</v>
      </c>
      <c r="H34">
        <v>90.656000000000006</v>
      </c>
      <c r="I34">
        <v>23.1</v>
      </c>
      <c r="J34">
        <v>131.6</v>
      </c>
      <c r="K34">
        <v>176.1</v>
      </c>
      <c r="L34">
        <v>1.0129999999999999</v>
      </c>
      <c r="M34">
        <v>87.087000000000003</v>
      </c>
      <c r="N34">
        <v>92.584000000000003</v>
      </c>
      <c r="O34">
        <v>90.662999999999997</v>
      </c>
      <c r="P34">
        <v>21.1</v>
      </c>
      <c r="Q34">
        <v>27.5</v>
      </c>
      <c r="R34">
        <v>22.3</v>
      </c>
      <c r="S34">
        <v>5.65</v>
      </c>
      <c r="T34" s="16">
        <v>3</v>
      </c>
      <c r="U34" s="23">
        <f t="shared" si="0"/>
        <v>3149</v>
      </c>
      <c r="V34" s="5"/>
    </row>
    <row r="35" spans="1:22">
      <c r="A35" s="16">
        <v>3</v>
      </c>
      <c r="B35" t="s">
        <v>162</v>
      </c>
      <c r="C35" t="s">
        <v>13</v>
      </c>
      <c r="D35">
        <v>6985197</v>
      </c>
      <c r="E35">
        <v>1309934</v>
      </c>
      <c r="F35">
        <v>7.0248150000000003</v>
      </c>
      <c r="G35">
        <v>0</v>
      </c>
      <c r="H35">
        <v>89.792000000000002</v>
      </c>
      <c r="I35">
        <v>23.1</v>
      </c>
      <c r="J35">
        <v>131.80000000000001</v>
      </c>
      <c r="K35">
        <v>174.6</v>
      </c>
      <c r="L35">
        <v>1.0125</v>
      </c>
      <c r="M35">
        <v>86.68</v>
      </c>
      <c r="N35">
        <v>92.063000000000002</v>
      </c>
      <c r="O35">
        <v>87.727999999999994</v>
      </c>
      <c r="P35">
        <v>21.4</v>
      </c>
      <c r="Q35">
        <v>26.5</v>
      </c>
      <c r="R35">
        <v>22.7</v>
      </c>
      <c r="S35">
        <v>5.63</v>
      </c>
      <c r="T35" s="16">
        <v>2</v>
      </c>
      <c r="U35" s="23">
        <f t="shared" si="0"/>
        <v>3165</v>
      </c>
      <c r="V35" s="5"/>
    </row>
    <row r="36" spans="1:22">
      <c r="A36" s="16">
        <v>2</v>
      </c>
      <c r="B36" t="s">
        <v>163</v>
      </c>
      <c r="C36" t="s">
        <v>13</v>
      </c>
      <c r="D36">
        <v>6982032</v>
      </c>
      <c r="E36">
        <v>1309492</v>
      </c>
      <c r="F36">
        <v>7.0599439999999998</v>
      </c>
      <c r="G36">
        <v>0</v>
      </c>
      <c r="H36">
        <v>90.885999999999996</v>
      </c>
      <c r="I36">
        <v>23.4</v>
      </c>
      <c r="J36">
        <v>136.19999999999999</v>
      </c>
      <c r="K36">
        <v>173.3</v>
      </c>
      <c r="L36">
        <v>1.0125999999999999</v>
      </c>
      <c r="M36">
        <v>87.620999999999995</v>
      </c>
      <c r="N36">
        <v>93.396000000000001</v>
      </c>
      <c r="O36">
        <v>88.043999999999997</v>
      </c>
      <c r="P36">
        <v>21.4</v>
      </c>
      <c r="Q36">
        <v>26.9</v>
      </c>
      <c r="R36">
        <v>22.2</v>
      </c>
      <c r="S36">
        <v>5.64</v>
      </c>
      <c r="T36" s="16">
        <v>1</v>
      </c>
      <c r="U36" s="23">
        <f t="shared" si="0"/>
        <v>3262</v>
      </c>
      <c r="V36" s="5"/>
    </row>
    <row r="37" spans="1:22">
      <c r="A37" s="16">
        <v>1</v>
      </c>
      <c r="B37" t="s">
        <v>134</v>
      </c>
      <c r="C37" t="s">
        <v>13</v>
      </c>
      <c r="D37">
        <v>6978770</v>
      </c>
      <c r="E37">
        <v>1309041</v>
      </c>
      <c r="F37">
        <v>7.1003480000000003</v>
      </c>
      <c r="G37">
        <v>0</v>
      </c>
      <c r="H37">
        <v>90.198999999999998</v>
      </c>
      <c r="I37">
        <v>22.6</v>
      </c>
      <c r="J37">
        <v>131.69999999999999</v>
      </c>
      <c r="K37">
        <v>176.6</v>
      </c>
      <c r="L37">
        <v>1.0126999999999999</v>
      </c>
      <c r="M37">
        <v>85.087000000000003</v>
      </c>
      <c r="N37">
        <v>93.421999999999997</v>
      </c>
      <c r="O37">
        <v>88.63</v>
      </c>
      <c r="P37">
        <v>20.8</v>
      </c>
      <c r="Q37">
        <v>25.9</v>
      </c>
      <c r="R37">
        <v>22.3</v>
      </c>
      <c r="S37">
        <v>5.63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5"/>
  <sheetViews>
    <sheetView topLeftCell="U1" zoomScale="80" zoomScaleNormal="80" workbookViewId="0">
      <selection activeCell="AE4" sqref="AE4"/>
    </sheetView>
  </sheetViews>
  <sheetFormatPr baseColWidth="10" defaultRowHeight="15"/>
  <cols>
    <col min="1" max="1" width="2" customWidth="1"/>
    <col min="3" max="3" width="14.42578125" style="64" bestFit="1" customWidth="1"/>
    <col min="23" max="28" width="11.5703125" bestFit="1" customWidth="1"/>
    <col min="29" max="29" width="12.28515625" bestFit="1" customWidth="1"/>
    <col min="30" max="35" width="11.5703125" bestFit="1" customWidth="1"/>
    <col min="36" max="36" width="11.42578125" customWidth="1"/>
    <col min="37" max="37" width="9.140625" customWidth="1"/>
    <col min="38" max="38" width="9.140625" style="62" bestFit="1" customWidth="1"/>
    <col min="39" max="39" width="12.28515625" style="62" bestFit="1" customWidth="1"/>
    <col min="40" max="40" width="2.7109375" customWidth="1"/>
    <col min="41" max="41" width="1" customWidth="1"/>
    <col min="42" max="42" width="3" customWidth="1"/>
    <col min="43" max="43" width="11.140625" bestFit="1" customWidth="1"/>
    <col min="44" max="44" width="2.42578125" customWidth="1"/>
  </cols>
  <sheetData>
    <row r="1" spans="2:43" s="56" customFormat="1" ht="36" customHeight="1">
      <c r="C1" s="64"/>
      <c r="AL1" s="62"/>
      <c r="AM1" s="96"/>
    </row>
    <row r="2" spans="2:43" s="56" customFormat="1" ht="16.5" thickBot="1">
      <c r="B2" s="57" t="s">
        <v>90</v>
      </c>
      <c r="C2" s="63">
        <v>1</v>
      </c>
      <c r="D2" s="56">
        <f>C2+1</f>
        <v>2</v>
      </c>
      <c r="E2" s="56">
        <f t="shared" ref="E2:AI2" si="0">D2+1</f>
        <v>3</v>
      </c>
      <c r="F2" s="56">
        <f t="shared" si="0"/>
        <v>4</v>
      </c>
      <c r="G2" s="56">
        <f t="shared" si="0"/>
        <v>5</v>
      </c>
      <c r="H2" s="56">
        <f t="shared" si="0"/>
        <v>6</v>
      </c>
      <c r="I2" s="56">
        <f t="shared" si="0"/>
        <v>7</v>
      </c>
      <c r="J2" s="56">
        <f t="shared" si="0"/>
        <v>8</v>
      </c>
      <c r="K2" s="56">
        <f t="shared" si="0"/>
        <v>9</v>
      </c>
      <c r="L2" s="56">
        <f t="shared" si="0"/>
        <v>10</v>
      </c>
      <c r="M2" s="56">
        <f t="shared" si="0"/>
        <v>11</v>
      </c>
      <c r="N2" s="56">
        <f t="shared" si="0"/>
        <v>12</v>
      </c>
      <c r="O2" s="56">
        <f t="shared" si="0"/>
        <v>13</v>
      </c>
      <c r="P2" s="56">
        <f t="shared" si="0"/>
        <v>14</v>
      </c>
      <c r="Q2" s="56">
        <f t="shared" si="0"/>
        <v>15</v>
      </c>
      <c r="R2" s="56">
        <f t="shared" si="0"/>
        <v>16</v>
      </c>
      <c r="S2" s="56">
        <f t="shared" si="0"/>
        <v>17</v>
      </c>
      <c r="T2" s="56">
        <f t="shared" si="0"/>
        <v>18</v>
      </c>
      <c r="U2" s="56">
        <f t="shared" si="0"/>
        <v>19</v>
      </c>
      <c r="V2" s="56">
        <f>U2+1</f>
        <v>20</v>
      </c>
      <c r="W2" s="56">
        <f t="shared" si="0"/>
        <v>21</v>
      </c>
      <c r="X2" s="56">
        <f t="shared" si="0"/>
        <v>22</v>
      </c>
      <c r="Y2" s="56">
        <f t="shared" si="0"/>
        <v>23</v>
      </c>
      <c r="Z2" s="56">
        <f t="shared" si="0"/>
        <v>24</v>
      </c>
      <c r="AA2" s="56">
        <f t="shared" si="0"/>
        <v>25</v>
      </c>
      <c r="AB2" s="56">
        <f t="shared" si="0"/>
        <v>26</v>
      </c>
      <c r="AC2" s="56">
        <f t="shared" si="0"/>
        <v>27</v>
      </c>
      <c r="AD2" s="56">
        <f t="shared" si="0"/>
        <v>28</v>
      </c>
      <c r="AE2" s="56">
        <f t="shared" si="0"/>
        <v>29</v>
      </c>
      <c r="AF2" s="56">
        <f t="shared" si="0"/>
        <v>30</v>
      </c>
      <c r="AG2" s="56">
        <f>AF2+1</f>
        <v>31</v>
      </c>
      <c r="AH2" s="56">
        <f t="shared" si="0"/>
        <v>32</v>
      </c>
      <c r="AI2" s="56">
        <f t="shared" si="0"/>
        <v>33</v>
      </c>
      <c r="AJ2" s="56">
        <f>AI2+1</f>
        <v>34</v>
      </c>
      <c r="AK2" s="56" t="s">
        <v>126</v>
      </c>
      <c r="AL2" s="62" t="s">
        <v>125</v>
      </c>
      <c r="AM2" s="97">
        <f>AO2</f>
        <v>1763.8586702061311</v>
      </c>
      <c r="AO2" s="56">
        <f>AVERAGE(AO5:AO29)</f>
        <v>1763.8586702061311</v>
      </c>
    </row>
    <row r="3" spans="2:43" ht="15.75" thickBot="1">
      <c r="B3" s="93" t="s">
        <v>89</v>
      </c>
      <c r="C3" s="94" t="s">
        <v>124</v>
      </c>
      <c r="D3" s="95" t="s">
        <v>91</v>
      </c>
      <c r="E3" s="95" t="s">
        <v>92</v>
      </c>
      <c r="F3" s="95" t="s">
        <v>93</v>
      </c>
      <c r="G3" s="95" t="s">
        <v>94</v>
      </c>
      <c r="H3" s="95" t="s">
        <v>95</v>
      </c>
      <c r="I3" s="95" t="s">
        <v>96</v>
      </c>
      <c r="J3" s="95" t="s">
        <v>97</v>
      </c>
      <c r="K3" s="95" t="s">
        <v>98</v>
      </c>
      <c r="L3" s="95" t="s">
        <v>99</v>
      </c>
      <c r="M3" s="95" t="s">
        <v>100</v>
      </c>
      <c r="N3" s="95" t="s">
        <v>101</v>
      </c>
      <c r="O3" s="95" t="s">
        <v>102</v>
      </c>
      <c r="P3" s="95" t="s">
        <v>103</v>
      </c>
      <c r="Q3" s="95" t="s">
        <v>104</v>
      </c>
      <c r="R3" s="95" t="s">
        <v>105</v>
      </c>
      <c r="S3" s="95" t="s">
        <v>106</v>
      </c>
      <c r="T3" s="95" t="s">
        <v>107</v>
      </c>
      <c r="U3" s="95" t="s">
        <v>108</v>
      </c>
      <c r="V3" s="95" t="s">
        <v>109</v>
      </c>
      <c r="W3" s="95" t="s">
        <v>110</v>
      </c>
      <c r="X3" s="95" t="s">
        <v>111</v>
      </c>
      <c r="Y3" s="95" t="s">
        <v>112</v>
      </c>
      <c r="Z3" s="95" t="s">
        <v>113</v>
      </c>
      <c r="AA3" s="95" t="s">
        <v>114</v>
      </c>
      <c r="AB3" s="95" t="s">
        <v>115</v>
      </c>
      <c r="AC3" s="95" t="s">
        <v>116</v>
      </c>
      <c r="AD3" s="95" t="s">
        <v>122</v>
      </c>
      <c r="AE3" s="95" t="s">
        <v>117</v>
      </c>
      <c r="AF3" s="95" t="s">
        <v>118</v>
      </c>
      <c r="AG3" s="95" t="s">
        <v>119</v>
      </c>
      <c r="AH3" s="95" t="s">
        <v>120</v>
      </c>
      <c r="AI3" s="95" t="s">
        <v>121</v>
      </c>
      <c r="AJ3" s="95" t="s">
        <v>123</v>
      </c>
      <c r="AK3" s="58"/>
      <c r="AL3" s="75"/>
    </row>
    <row r="4" spans="2:43">
      <c r="B4" s="59">
        <f>B5+1</f>
        <v>41851</v>
      </c>
      <c r="C4" s="104">
        <f>PIQ!F8</f>
        <v>22.905183999999998</v>
      </c>
      <c r="D4" s="65">
        <f>'AERnn C'!I6</f>
        <v>20.3</v>
      </c>
      <c r="E4" s="65">
        <f>'AER S'!I6</f>
        <v>0</v>
      </c>
      <c r="F4" s="65">
        <f>Avery!I6</f>
        <v>23.4</v>
      </c>
      <c r="G4" s="65">
        <f>Beach!I6</f>
        <v>19.2</v>
      </c>
      <c r="H4" s="65">
        <f>Bravo!I6</f>
        <v>0</v>
      </c>
      <c r="I4" s="65">
        <f>Comex!I6</f>
        <v>0</v>
      </c>
      <c r="J4" s="65">
        <f>Copper!I6</f>
        <v>0</v>
      </c>
      <c r="K4" s="65">
        <f>Crown!I6</f>
        <v>0</v>
      </c>
      <c r="L4" s="65">
        <f>DREnc!I6</f>
        <v>0</v>
      </c>
      <c r="M4" s="65">
        <f>Eaton!I6</f>
        <v>0</v>
      </c>
      <c r="N4" s="65">
        <f>Elicamex!I6</f>
        <v>0</v>
      </c>
      <c r="O4" s="65">
        <f>Euro!I6</f>
        <v>0</v>
      </c>
      <c r="P4" s="65">
        <f>Foam!I6</f>
        <v>0</v>
      </c>
      <c r="Q4" s="65">
        <f>Fracsa!I6</f>
        <v>0</v>
      </c>
      <c r="R4" s="65">
        <f>Hitachi!I6</f>
        <v>0</v>
      </c>
      <c r="S4" s="65">
        <f>Ipc!I6</f>
        <v>0</v>
      </c>
      <c r="T4" s="65">
        <f>Jafra!I6</f>
        <v>0</v>
      </c>
      <c r="U4" s="65">
        <f>'KH Méx'!I6</f>
        <v>0</v>
      </c>
      <c r="V4" s="65">
        <f>Kluber!I6</f>
        <v>0</v>
      </c>
      <c r="W4" s="65">
        <f>Messier!I6</f>
        <v>0</v>
      </c>
      <c r="X4" s="65">
        <f>Metokote!I6</f>
        <v>0</v>
      </c>
      <c r="Y4" s="65">
        <f>Mpi!U6</f>
        <v>0</v>
      </c>
      <c r="Z4" s="65">
        <f>Narmex!I6</f>
        <v>0</v>
      </c>
      <c r="AA4" s="65">
        <f>Norgren!I6</f>
        <v>22.8</v>
      </c>
      <c r="AB4" s="65">
        <f>Rohm!I6</f>
        <v>0</v>
      </c>
      <c r="AC4" s="65">
        <f>Ronal!I6</f>
        <v>20.9</v>
      </c>
      <c r="AD4" s="65">
        <f>Samsung!I6</f>
        <v>22.2</v>
      </c>
      <c r="AE4" s="65">
        <f>Securency!I6</f>
        <v>0</v>
      </c>
      <c r="AF4" s="65">
        <f>Tafime!I6</f>
        <v>23.2</v>
      </c>
      <c r="AG4" s="65"/>
      <c r="AH4" s="65">
        <f>Valeo!U6</f>
        <v>1143</v>
      </c>
      <c r="AI4" s="66">
        <f>Vrk!U6</f>
        <v>2422</v>
      </c>
      <c r="AJ4" s="67">
        <f>SUM(D4:AI4)</f>
        <v>3717</v>
      </c>
      <c r="AK4" s="76">
        <f>C4-AJ4</f>
        <v>-3694.0948159999998</v>
      </c>
      <c r="AL4" s="82">
        <f t="shared" ref="AL4:AL34" si="1">(AJ4-C4)/C4</f>
        <v>161.27767478314081</v>
      </c>
      <c r="AM4" s="84" t="s">
        <v>127</v>
      </c>
      <c r="AN4" s="74"/>
      <c r="AQ4" s="103">
        <f>SUM(C4:C6)</f>
        <v>68.876494000000008</v>
      </c>
    </row>
    <row r="5" spans="2:43" ht="15.75" thickBot="1">
      <c r="B5" s="59">
        <f t="shared" ref="B5:B32" si="2">B6+1</f>
        <v>41850</v>
      </c>
      <c r="C5" s="104">
        <f>PIQ!F9</f>
        <v>23.042988000000001</v>
      </c>
      <c r="D5" s="65">
        <f>'AERnn C'!I7</f>
        <v>22.5</v>
      </c>
      <c r="E5" s="65">
        <f>'AER S'!I7</f>
        <v>0</v>
      </c>
      <c r="F5" s="65">
        <f>Avery!I7</f>
        <v>24</v>
      </c>
      <c r="G5" s="65">
        <f>Beach!I7</f>
        <v>21.1</v>
      </c>
      <c r="H5" s="65">
        <f>Bravo!I7</f>
        <v>0</v>
      </c>
      <c r="I5" s="65">
        <f>Comex!I7</f>
        <v>0</v>
      </c>
      <c r="J5" s="65">
        <f>Copper!I7</f>
        <v>0</v>
      </c>
      <c r="K5" s="65">
        <f>Crown!I7</f>
        <v>0</v>
      </c>
      <c r="L5" s="65">
        <f>DREnc!I7</f>
        <v>0</v>
      </c>
      <c r="M5" s="65">
        <f>Eaton!I7</f>
        <v>0</v>
      </c>
      <c r="N5" s="65">
        <f>Elicamex!I7</f>
        <v>0</v>
      </c>
      <c r="O5" s="65">
        <f>Euro!I7</f>
        <v>0</v>
      </c>
      <c r="P5" s="65">
        <f>Foam!I7</f>
        <v>0</v>
      </c>
      <c r="Q5" s="65">
        <f>Fracsa!I7</f>
        <v>0</v>
      </c>
      <c r="R5" s="65">
        <f>Hitachi!I7</f>
        <v>0</v>
      </c>
      <c r="S5" s="65">
        <f>Ipc!I7</f>
        <v>0</v>
      </c>
      <c r="T5" s="65">
        <f>Jafra!I7</f>
        <v>0</v>
      </c>
      <c r="U5" s="65">
        <f>'KH Méx'!I7</f>
        <v>0</v>
      </c>
      <c r="V5" s="65">
        <f>Kluber!I7</f>
        <v>0</v>
      </c>
      <c r="W5" s="65">
        <f>Messier!I7</f>
        <v>0</v>
      </c>
      <c r="X5" s="65">
        <f>Metokote!I7</f>
        <v>0</v>
      </c>
      <c r="Y5" s="65">
        <f>Mpi!U7</f>
        <v>0</v>
      </c>
      <c r="Z5" s="65">
        <f>Narmex!I7</f>
        <v>0</v>
      </c>
      <c r="AA5" s="65">
        <f>Norgren!I7</f>
        <v>23.9</v>
      </c>
      <c r="AB5" s="65">
        <f>Rohm!I7</f>
        <v>0</v>
      </c>
      <c r="AC5" s="65">
        <f>Ronal!U7</f>
        <v>27807</v>
      </c>
      <c r="AD5" s="65">
        <f>Samsung!U7</f>
        <v>15655</v>
      </c>
      <c r="AE5" s="65">
        <f>Securency!U7</f>
        <v>303</v>
      </c>
      <c r="AF5" s="65">
        <f>Tafime!U7</f>
        <v>7425</v>
      </c>
      <c r="AG5" s="65">
        <f>'Frenos Trw'!U7</f>
        <v>3267</v>
      </c>
      <c r="AH5" s="65">
        <f>Valeo!U7</f>
        <v>1127</v>
      </c>
      <c r="AI5" s="66">
        <f>Vrk!U7</f>
        <v>2404</v>
      </c>
      <c r="AJ5" s="67">
        <f t="shared" ref="AJ5:AJ34" si="3">SUM(D5:AI5)</f>
        <v>58079.5</v>
      </c>
      <c r="AK5" s="76">
        <f t="shared" ref="AK5:AK34" si="4">C5-AJ5</f>
        <v>-58056.457011999999</v>
      </c>
      <c r="AL5" s="83">
        <f t="shared" si="1"/>
        <v>2519.4847565775758</v>
      </c>
      <c r="AM5" s="88">
        <f>AVERAGE(AL4:AL6)</f>
        <v>1769.5008515340605</v>
      </c>
      <c r="AO5">
        <f>AN5</f>
        <v>0</v>
      </c>
    </row>
    <row r="6" spans="2:43" ht="15.75" thickBot="1">
      <c r="B6" s="59">
        <f t="shared" si="2"/>
        <v>41849</v>
      </c>
      <c r="C6" s="104">
        <f>PIQ!F10</f>
        <v>22.928322000000001</v>
      </c>
      <c r="D6" s="65">
        <f>'AERnn C'!I8</f>
        <v>21.7</v>
      </c>
      <c r="E6" s="65">
        <f>'AER S'!I8</f>
        <v>0</v>
      </c>
      <c r="F6" s="65">
        <f>Avery!I8</f>
        <v>23.6</v>
      </c>
      <c r="G6" s="65">
        <f>Beach!I8</f>
        <v>19.7</v>
      </c>
      <c r="H6" s="65">
        <f>Bravo!I8</f>
        <v>0</v>
      </c>
      <c r="I6" s="65">
        <f>Comex!I8</f>
        <v>0</v>
      </c>
      <c r="J6" s="65">
        <f>Copper!I8</f>
        <v>23.1</v>
      </c>
      <c r="K6" s="65">
        <f>Crown!I8</f>
        <v>0</v>
      </c>
      <c r="L6" s="65">
        <f>DREnc!I8</f>
        <v>0</v>
      </c>
      <c r="M6" s="65">
        <f>Eaton!I8</f>
        <v>0</v>
      </c>
      <c r="N6" s="65">
        <f>Elicamex!I8</f>
        <v>0</v>
      </c>
      <c r="O6" s="65">
        <f>Euro!I8</f>
        <v>0</v>
      </c>
      <c r="P6" s="65">
        <f>Foam!I8</f>
        <v>0</v>
      </c>
      <c r="Q6" s="65">
        <f>Fracsa!I8</f>
        <v>0</v>
      </c>
      <c r="R6" s="65">
        <f>Hitachi!I8</f>
        <v>0</v>
      </c>
      <c r="S6" s="65">
        <f>Ipc!I8</f>
        <v>0</v>
      </c>
      <c r="T6" s="65">
        <f>Jafra!I8</f>
        <v>0</v>
      </c>
      <c r="U6" s="65">
        <f>'KH Méx'!I8</f>
        <v>0</v>
      </c>
      <c r="V6" s="65">
        <f>Kluber!I8</f>
        <v>0</v>
      </c>
      <c r="W6" s="65">
        <f>Messier!I8</f>
        <v>0</v>
      </c>
      <c r="X6" s="65">
        <f>Metokote!I8</f>
        <v>0</v>
      </c>
      <c r="Y6" s="65">
        <f>Mpi!U8</f>
        <v>0</v>
      </c>
      <c r="Z6" s="65">
        <f>Narmex!I8</f>
        <v>0</v>
      </c>
      <c r="AA6" s="65">
        <f>Norgren!I8</f>
        <v>23.5</v>
      </c>
      <c r="AB6" s="65">
        <f>Rohm!I8</f>
        <v>0</v>
      </c>
      <c r="AC6" s="65">
        <f>Ronal!U8</f>
        <v>27650</v>
      </c>
      <c r="AD6" s="65">
        <f>Samsung!U8</f>
        <v>17306</v>
      </c>
      <c r="AE6" s="65">
        <f>Securency!U8</f>
        <v>743</v>
      </c>
      <c r="AF6" s="65">
        <f>Tafime!U8</f>
        <v>7417</v>
      </c>
      <c r="AG6" s="65">
        <f>'Frenos Trw'!U8</f>
        <v>3350</v>
      </c>
      <c r="AH6" s="65">
        <f>Valeo!U8</f>
        <v>1187</v>
      </c>
      <c r="AI6" s="66">
        <f>Vrk!U8</f>
        <v>2508</v>
      </c>
      <c r="AJ6" s="67">
        <f t="shared" si="3"/>
        <v>60272.6</v>
      </c>
      <c r="AK6" s="76">
        <f t="shared" si="4"/>
        <v>-60249.671677999999</v>
      </c>
      <c r="AL6" s="83">
        <f t="shared" si="1"/>
        <v>2627.740123241465</v>
      </c>
      <c r="AM6" s="89" t="s">
        <v>129</v>
      </c>
    </row>
    <row r="7" spans="2:43">
      <c r="B7" s="60">
        <f t="shared" si="2"/>
        <v>41848</v>
      </c>
      <c r="C7" s="104">
        <f>PIQ!F11</f>
        <v>22.836948</v>
      </c>
      <c r="D7" s="65">
        <f>'AERnn C'!I9</f>
        <v>20.399999999999999</v>
      </c>
      <c r="E7" s="65">
        <f>'AER S'!I9</f>
        <v>21.3</v>
      </c>
      <c r="F7" s="65">
        <f>Avery!I9</f>
        <v>23</v>
      </c>
      <c r="G7" s="65">
        <f>Beach!I9</f>
        <v>18.2</v>
      </c>
      <c r="H7" s="65">
        <f>Bravo!I9</f>
        <v>24.2</v>
      </c>
      <c r="I7" s="65">
        <f>Comex!I9</f>
        <v>24.3</v>
      </c>
      <c r="J7" s="65">
        <f>Copper!I9</f>
        <v>20.6</v>
      </c>
      <c r="K7" s="65">
        <f>Crown!I9</f>
        <v>20.399999999999999</v>
      </c>
      <c r="L7" s="65">
        <f>DREnc!I9</f>
        <v>21.7</v>
      </c>
      <c r="M7" s="65">
        <f>Eaton!I9</f>
        <v>19.7</v>
      </c>
      <c r="N7" s="65">
        <f>Elicamex!I9</f>
        <v>20.9</v>
      </c>
      <c r="O7" s="65">
        <f>Euro!I9</f>
        <v>24.7</v>
      </c>
      <c r="P7" s="65">
        <f>Foam!I9</f>
        <v>22</v>
      </c>
      <c r="Q7" s="65">
        <f>Fracsa!I9</f>
        <v>23</v>
      </c>
      <c r="R7" s="65">
        <f>Hitachi!I9</f>
        <v>20.5</v>
      </c>
      <c r="S7" s="65">
        <f>Ipc!I9</f>
        <v>24.1</v>
      </c>
      <c r="T7" s="65">
        <f>Jafra!I9</f>
        <v>23.1</v>
      </c>
      <c r="U7" s="65">
        <f>'KH Méx'!I9</f>
        <v>19.2</v>
      </c>
      <c r="V7" s="65">
        <f>Kluber!I9</f>
        <v>20.3</v>
      </c>
      <c r="W7" s="65">
        <f>Messier!I9</f>
        <v>22.5</v>
      </c>
      <c r="X7" s="65">
        <f>Metokote!I9</f>
        <v>19.899999999999999</v>
      </c>
      <c r="Y7" s="65">
        <f>Mpi!U9</f>
        <v>0</v>
      </c>
      <c r="Z7" s="65">
        <f>Narmex!I9</f>
        <v>20.399999999999999</v>
      </c>
      <c r="AA7" s="65">
        <f>Norgren!I9</f>
        <v>22.4</v>
      </c>
      <c r="AB7" s="65">
        <f>Rohm!I9</f>
        <v>22.1</v>
      </c>
      <c r="AC7" s="68">
        <f>Ronal!U9</f>
        <v>27658</v>
      </c>
      <c r="AD7" s="68">
        <f>Samsung!U9</f>
        <v>19079</v>
      </c>
      <c r="AE7" s="68">
        <f>Securency!U9</f>
        <v>313</v>
      </c>
      <c r="AF7" s="68">
        <f>Tafime!U9</f>
        <v>7458</v>
      </c>
      <c r="AG7" s="68">
        <f>'Frenos Trw'!U9</f>
        <v>3324</v>
      </c>
      <c r="AH7" s="68">
        <f>Valeo!U9</f>
        <v>993</v>
      </c>
      <c r="AI7" s="69">
        <f>Vrk!U9</f>
        <v>2481</v>
      </c>
      <c r="AJ7" s="70">
        <f t="shared" si="3"/>
        <v>61824.9</v>
      </c>
      <c r="AK7" s="77">
        <f t="shared" si="4"/>
        <v>-61802.063052000005</v>
      </c>
      <c r="AL7" s="85">
        <f t="shared" si="1"/>
        <v>2706.2312815180035</v>
      </c>
      <c r="AM7" s="86" t="s">
        <v>127</v>
      </c>
      <c r="AN7" s="74"/>
      <c r="AQ7" s="103">
        <f>SUM(C7:C13)</f>
        <v>159.43077400000001</v>
      </c>
    </row>
    <row r="8" spans="2:43" ht="15.75" thickBot="1">
      <c r="B8" s="60">
        <f t="shared" si="2"/>
        <v>41847</v>
      </c>
      <c r="C8" s="104">
        <f>PIQ!F12</f>
        <v>22.825534999999999</v>
      </c>
      <c r="D8" s="65">
        <f>'AERnn C'!I10</f>
        <v>22.4</v>
      </c>
      <c r="E8" s="65">
        <f>'AER S'!I10</f>
        <v>24.4</v>
      </c>
      <c r="F8" s="65">
        <f>Avery!I10</f>
        <v>25.3</v>
      </c>
      <c r="G8" s="65">
        <f>Beach!I10</f>
        <v>20.100000000000001</v>
      </c>
      <c r="H8" s="65">
        <f>Bravo!I10</f>
        <v>24.9</v>
      </c>
      <c r="I8" s="65">
        <f>Comex!I10</f>
        <v>24.6</v>
      </c>
      <c r="J8" s="65">
        <f>Copper!I10</f>
        <v>24</v>
      </c>
      <c r="K8" s="65">
        <f>Crown!I10</f>
        <v>24.4</v>
      </c>
      <c r="L8" s="65">
        <f>DREnc!I10</f>
        <v>22.1</v>
      </c>
      <c r="M8" s="65">
        <f>Eaton!I10</f>
        <v>20.8</v>
      </c>
      <c r="N8" s="65">
        <f>Elicamex!I10</f>
        <v>22.3</v>
      </c>
      <c r="O8" s="65">
        <f>Euro!I10</f>
        <v>25</v>
      </c>
      <c r="P8" s="65">
        <f>Foam!I10</f>
        <v>26.5</v>
      </c>
      <c r="Q8" s="65">
        <f>Fracsa!I10</f>
        <v>23.4</v>
      </c>
      <c r="R8" s="65">
        <f>Hitachi!I10</f>
        <v>21.4</v>
      </c>
      <c r="S8" s="65">
        <f>Ipc!I10</f>
        <v>25.4</v>
      </c>
      <c r="T8" s="65">
        <f>Jafra!I10</f>
        <v>25.2</v>
      </c>
      <c r="U8" s="65">
        <f>'KH Méx'!I10</f>
        <v>21.4</v>
      </c>
      <c r="V8" s="65">
        <f>Kluber!I10</f>
        <v>23.1</v>
      </c>
      <c r="W8" s="65">
        <f>Messier!I10</f>
        <v>23.7</v>
      </c>
      <c r="X8" s="65">
        <f>Metokote!I10</f>
        <v>21.6</v>
      </c>
      <c r="Y8" s="65">
        <f>Mpi!U10</f>
        <v>0</v>
      </c>
      <c r="Z8" s="65">
        <f>Narmex!I10</f>
        <v>23.3</v>
      </c>
      <c r="AA8" s="65">
        <f>Norgren!I10</f>
        <v>23.3</v>
      </c>
      <c r="AB8" s="65">
        <f>Rohm!I10</f>
        <v>23.4</v>
      </c>
      <c r="AC8" s="68">
        <f>Ronal!U10</f>
        <v>25196</v>
      </c>
      <c r="AD8" s="68">
        <f>Samsung!U10</f>
        <v>1480</v>
      </c>
      <c r="AE8" s="68">
        <f>Securency!U10</f>
        <v>0</v>
      </c>
      <c r="AF8" s="68">
        <f>Tafime!U10</f>
        <v>7156</v>
      </c>
      <c r="AG8" s="68">
        <f>'Frenos Trw'!U10</f>
        <v>1847</v>
      </c>
      <c r="AH8" s="68">
        <f>Valeo!U10</f>
        <v>291</v>
      </c>
      <c r="AI8" s="69">
        <f>Vrk!U10</f>
        <v>311</v>
      </c>
      <c r="AJ8" s="70">
        <f t="shared" si="3"/>
        <v>36843</v>
      </c>
      <c r="AK8" s="77">
        <f t="shared" si="4"/>
        <v>-36820.174464999996</v>
      </c>
      <c r="AL8" s="87">
        <f t="shared" si="1"/>
        <v>1613.1133165115298</v>
      </c>
      <c r="AM8" s="92">
        <f>AVERAGE(AL7:AL13)</f>
        <v>2297.5018231255822</v>
      </c>
      <c r="AO8" s="74">
        <f>AM8</f>
        <v>2297.5018231255822</v>
      </c>
    </row>
    <row r="9" spans="2:43">
      <c r="B9" s="60">
        <f t="shared" si="2"/>
        <v>41846</v>
      </c>
      <c r="C9" s="104">
        <f>PIQ!F13</f>
        <v>22.817087000000001</v>
      </c>
      <c r="D9" s="65">
        <f>'AERnn C'!I11</f>
        <v>21.6</v>
      </c>
      <c r="E9" s="65">
        <f>'AER S'!I11</f>
        <v>22.5</v>
      </c>
      <c r="F9" s="65">
        <f>Avery!I11</f>
        <v>24</v>
      </c>
      <c r="G9" s="65">
        <f>Beach!I11</f>
        <v>20.5</v>
      </c>
      <c r="H9" s="65">
        <f>Bravo!I11</f>
        <v>25.9</v>
      </c>
      <c r="I9" s="65">
        <f>Comex!I11</f>
        <v>24.5</v>
      </c>
      <c r="J9" s="65">
        <f>Copper!I11</f>
        <v>24.3</v>
      </c>
      <c r="K9" s="65">
        <f>Crown!I11</f>
        <v>22.3</v>
      </c>
      <c r="L9" s="65">
        <f>DREnc!I11</f>
        <v>22.5</v>
      </c>
      <c r="M9" s="65">
        <f>Eaton!I11</f>
        <v>20.8</v>
      </c>
      <c r="N9" s="65">
        <f>Elicamex!I11</f>
        <v>22.5</v>
      </c>
      <c r="O9" s="65">
        <f>Euro!I11</f>
        <v>25</v>
      </c>
      <c r="P9" s="65">
        <f>Foam!I11</f>
        <v>24.8</v>
      </c>
      <c r="Q9" s="65">
        <f>Fracsa!I11</f>
        <v>23.3</v>
      </c>
      <c r="R9" s="65">
        <f>Hitachi!I11</f>
        <v>20.3</v>
      </c>
      <c r="S9" s="65">
        <f>Ipc!I11</f>
        <v>23.7</v>
      </c>
      <c r="T9" s="65">
        <f>Jafra!I11</f>
        <v>21.8</v>
      </c>
      <c r="U9" s="65">
        <f>'KH Méx'!I11</f>
        <v>21.6</v>
      </c>
      <c r="V9" s="65">
        <f>Kluber!I11</f>
        <v>23</v>
      </c>
      <c r="W9" s="65">
        <f>Messier!I11</f>
        <v>23.7</v>
      </c>
      <c r="X9" s="65">
        <f>Metokote!I11</f>
        <v>20.8</v>
      </c>
      <c r="Y9" s="65">
        <f>Mpi!U11</f>
        <v>0</v>
      </c>
      <c r="Z9" s="65">
        <f>Narmex!I11</f>
        <v>21.5</v>
      </c>
      <c r="AA9" s="65">
        <f>Norgren!I11</f>
        <v>23.3</v>
      </c>
      <c r="AB9" s="65">
        <f>Rohm!I11</f>
        <v>23</v>
      </c>
      <c r="AC9" s="68">
        <f>Ronal!U11</f>
        <v>24834</v>
      </c>
      <c r="AD9" s="68">
        <f>Samsung!U11</f>
        <v>1905</v>
      </c>
      <c r="AE9" s="68">
        <f>Securency!U11</f>
        <v>0</v>
      </c>
      <c r="AF9" s="68">
        <f>Tafime!U11</f>
        <v>6901</v>
      </c>
      <c r="AG9" s="68">
        <f>'Frenos Trw'!U11</f>
        <v>1552</v>
      </c>
      <c r="AH9" s="68">
        <f>Valeo!U11</f>
        <v>83</v>
      </c>
      <c r="AI9" s="69">
        <f>Vrk!U11</f>
        <v>2203</v>
      </c>
      <c r="AJ9" s="70">
        <f t="shared" si="3"/>
        <v>38025.199999999997</v>
      </c>
      <c r="AK9" s="77">
        <f t="shared" si="4"/>
        <v>-38002.382912999994</v>
      </c>
      <c r="AL9" s="87">
        <f t="shared" si="1"/>
        <v>1665.5229877941908</v>
      </c>
      <c r="AM9" s="89" t="s">
        <v>133</v>
      </c>
    </row>
    <row r="10" spans="2:43">
      <c r="B10" s="60">
        <f t="shared" si="2"/>
        <v>41845</v>
      </c>
      <c r="C10" s="104">
        <f>PIQ!F14</f>
        <v>22.828554</v>
      </c>
      <c r="D10" s="65">
        <f>'AERnn C'!I12</f>
        <v>21.6</v>
      </c>
      <c r="E10" s="65">
        <f>'AER S'!I12</f>
        <v>22.5</v>
      </c>
      <c r="F10" s="65">
        <f>Avery!I12</f>
        <v>22.9</v>
      </c>
      <c r="G10" s="65">
        <f>Beach!I12</f>
        <v>19.8</v>
      </c>
      <c r="H10" s="65">
        <f>Bravo!I12</f>
        <v>24.6</v>
      </c>
      <c r="I10" s="65">
        <f>Comex!I12</f>
        <v>24.4</v>
      </c>
      <c r="J10" s="65">
        <f>Copper!I12</f>
        <v>22.5</v>
      </c>
      <c r="K10" s="65">
        <f>Crown!I12</f>
        <v>21.3</v>
      </c>
      <c r="L10" s="65">
        <f>DREnc!I12</f>
        <v>20.3</v>
      </c>
      <c r="M10" s="65">
        <f>Eaton!I12</f>
        <v>20</v>
      </c>
      <c r="N10" s="65">
        <f>Elicamex!I12</f>
        <v>21.8</v>
      </c>
      <c r="O10" s="65">
        <f>Euro!I12</f>
        <v>24.7</v>
      </c>
      <c r="P10" s="65">
        <f>Foam!I12</f>
        <v>24.1</v>
      </c>
      <c r="Q10" s="65">
        <f>Fracsa!I12</f>
        <v>23.2</v>
      </c>
      <c r="R10" s="65">
        <f>Hitachi!I12</f>
        <v>20.6</v>
      </c>
      <c r="S10" s="65">
        <f>Ipc!I12</f>
        <v>22.9</v>
      </c>
      <c r="T10" s="65">
        <f>Jafra!I12</f>
        <v>23.2</v>
      </c>
      <c r="U10" s="65">
        <f>'KH Méx'!I12</f>
        <v>20.399999999999999</v>
      </c>
      <c r="V10" s="65">
        <f>Kluber!I12</f>
        <v>22.1</v>
      </c>
      <c r="W10" s="65">
        <f>Messier!I12</f>
        <v>23.4</v>
      </c>
      <c r="X10" s="65">
        <f>Metokote!I12</f>
        <v>20.399999999999999</v>
      </c>
      <c r="Y10" s="65">
        <f>Mpi!U12</f>
        <v>0</v>
      </c>
      <c r="Z10" s="65">
        <f>Narmex!I12</f>
        <v>20.5</v>
      </c>
      <c r="AA10" s="65">
        <f>Norgren!I12</f>
        <v>22.7</v>
      </c>
      <c r="AB10" s="65">
        <f>Rohm!I12</f>
        <v>22.7</v>
      </c>
      <c r="AC10" s="68">
        <f>Ronal!U12</f>
        <v>26298</v>
      </c>
      <c r="AD10" s="68">
        <f>Samsung!U12</f>
        <v>17438</v>
      </c>
      <c r="AE10" s="68">
        <f>Securency!U12</f>
        <v>0</v>
      </c>
      <c r="AF10" s="68">
        <f>Tafime!U12</f>
        <v>6888</v>
      </c>
      <c r="AG10" s="68">
        <f>'Frenos Trw'!U12</f>
        <v>3338</v>
      </c>
      <c r="AH10" s="68">
        <f>Valeo!U12</f>
        <v>450</v>
      </c>
      <c r="AI10" s="69">
        <f>Vrk!U12</f>
        <v>2535</v>
      </c>
      <c r="AJ10" s="70">
        <f t="shared" si="3"/>
        <v>57479.6</v>
      </c>
      <c r="AK10" s="77">
        <f t="shared" si="4"/>
        <v>-57456.771445999999</v>
      </c>
      <c r="AL10" s="87">
        <f t="shared" si="1"/>
        <v>2516.8817720999759</v>
      </c>
      <c r="AM10" s="90" t="s">
        <v>132</v>
      </c>
    </row>
    <row r="11" spans="2:43">
      <c r="B11" s="60">
        <f t="shared" si="2"/>
        <v>41844</v>
      </c>
      <c r="C11" s="104">
        <f>PIQ!F15</f>
        <v>22.632497999999998</v>
      </c>
      <c r="D11" s="65">
        <f>'AERnn C'!I13</f>
        <v>20.3</v>
      </c>
      <c r="E11" s="65">
        <f>'AER S'!I13</f>
        <v>21.8</v>
      </c>
      <c r="F11" s="65">
        <f>Avery!I13</f>
        <v>22.1</v>
      </c>
      <c r="G11" s="65">
        <f>Beach!I13</f>
        <v>18.2</v>
      </c>
      <c r="H11" s="65">
        <f>Bravo!I13</f>
        <v>24.1</v>
      </c>
      <c r="I11" s="65">
        <f>Comex!I13</f>
        <v>23.5</v>
      </c>
      <c r="J11" s="65">
        <f>Copper!I13</f>
        <v>20.5</v>
      </c>
      <c r="K11" s="65">
        <f>Crown!I13</f>
        <v>20.6</v>
      </c>
      <c r="L11" s="65">
        <f>DREnc!I13</f>
        <v>21.2</v>
      </c>
      <c r="M11" s="65">
        <f>Eaton!I13</f>
        <v>19.5</v>
      </c>
      <c r="N11" s="65">
        <f>Elicamex!I13</f>
        <v>20.399999999999999</v>
      </c>
      <c r="O11" s="65">
        <f>Euro!I13</f>
        <v>24.4</v>
      </c>
      <c r="P11" s="65">
        <f>Foam!I13</f>
        <v>19.100000000000001</v>
      </c>
      <c r="Q11" s="65">
        <f>Fracsa!I13</f>
        <v>23</v>
      </c>
      <c r="R11" s="65">
        <f>Hitachi!I13</f>
        <v>20.2</v>
      </c>
      <c r="S11" s="65">
        <f>Ipc!I13</f>
        <v>24.1</v>
      </c>
      <c r="T11" s="65">
        <f>Jafra!I13</f>
        <v>22.6</v>
      </c>
      <c r="U11" s="65">
        <f>'KH Méx'!I13</f>
        <v>19.2</v>
      </c>
      <c r="V11" s="65">
        <f>Kluber!I13</f>
        <v>20.5</v>
      </c>
      <c r="W11" s="65">
        <f>Messier!I13</f>
        <v>22.3</v>
      </c>
      <c r="X11" s="65">
        <f>Metokote!I13</f>
        <v>20.7</v>
      </c>
      <c r="Y11" s="65">
        <f>Mpi!U13</f>
        <v>0</v>
      </c>
      <c r="Z11" s="65">
        <f>Narmex!I13</f>
        <v>20.7</v>
      </c>
      <c r="AA11" s="65">
        <f>Norgren!I13</f>
        <v>22.4</v>
      </c>
      <c r="AB11" s="65">
        <f>Rohm!I13</f>
        <v>22.5</v>
      </c>
      <c r="AC11" s="68">
        <f>Ronal!U13</f>
        <v>25276</v>
      </c>
      <c r="AD11" s="68">
        <f>Samsung!U13</f>
        <v>17724</v>
      </c>
      <c r="AE11" s="68">
        <f>Securency!U13</f>
        <v>0</v>
      </c>
      <c r="AF11" s="68">
        <f>Tafime!U13</f>
        <v>7556</v>
      </c>
      <c r="AG11" s="68">
        <f>'Frenos Trw'!U13</f>
        <v>3386</v>
      </c>
      <c r="AH11" s="68">
        <f>Valeo!U13</f>
        <v>1175</v>
      </c>
      <c r="AI11" s="69">
        <f>Vrk!U13</f>
        <v>2225</v>
      </c>
      <c r="AJ11" s="70">
        <f t="shared" si="3"/>
        <v>57855.9</v>
      </c>
      <c r="AK11" s="77">
        <f t="shared" si="4"/>
        <v>-57833.267502000002</v>
      </c>
      <c r="AL11" s="80">
        <f t="shared" si="1"/>
        <v>2555.3196780134481</v>
      </c>
    </row>
    <row r="12" spans="2:43">
      <c r="B12" s="60">
        <f t="shared" si="2"/>
        <v>41843</v>
      </c>
      <c r="C12" s="104">
        <f>PIQ!F16</f>
        <v>22.778679</v>
      </c>
      <c r="D12" s="65">
        <f>'AERnn C'!I14</f>
        <v>21.8</v>
      </c>
      <c r="E12" s="65">
        <f>'AER S'!I14</f>
        <v>24</v>
      </c>
      <c r="F12" s="65">
        <f>Avery!I14</f>
        <v>23.6</v>
      </c>
      <c r="G12" s="65">
        <f>Beach!I14</f>
        <v>19.8</v>
      </c>
      <c r="H12" s="65">
        <f>Bravo!I14</f>
        <v>24.7</v>
      </c>
      <c r="I12" s="65">
        <f>Comex!I14</f>
        <v>24.4</v>
      </c>
      <c r="J12" s="65">
        <f>Copper!I14</f>
        <v>22.8</v>
      </c>
      <c r="K12" s="65">
        <f>Crown!I14</f>
        <v>21.5</v>
      </c>
      <c r="L12" s="65">
        <f>DREnc!I14</f>
        <v>22.2</v>
      </c>
      <c r="M12" s="65">
        <f>Eaton!I14</f>
        <v>20.8</v>
      </c>
      <c r="N12" s="65">
        <f>Elicamex!I14</f>
        <v>21.4</v>
      </c>
      <c r="O12" s="65">
        <f>Euro!I14</f>
        <v>24.8</v>
      </c>
      <c r="P12" s="65">
        <f>Foam!I14</f>
        <v>22</v>
      </c>
      <c r="Q12" s="65">
        <f>Fracsa!I14</f>
        <v>23.1</v>
      </c>
      <c r="R12" s="65">
        <f>Hitachi!I14</f>
        <v>20.7</v>
      </c>
      <c r="S12" s="65">
        <f>Ipc!I14</f>
        <v>24.3</v>
      </c>
      <c r="T12" s="65">
        <f>Jafra!I14</f>
        <v>23.4</v>
      </c>
      <c r="U12" s="65">
        <f>'KH Méx'!I14</f>
        <v>20.9</v>
      </c>
      <c r="V12" s="65">
        <f>Kluber!I14</f>
        <v>21.5</v>
      </c>
      <c r="W12" s="65">
        <f>Messier!I14</f>
        <v>23.6</v>
      </c>
      <c r="X12" s="65">
        <f>Metokote!I14</f>
        <v>21.4</v>
      </c>
      <c r="Y12" s="65">
        <f>Mpi!U14</f>
        <v>0</v>
      </c>
      <c r="Z12" s="65">
        <f>Narmex!I14</f>
        <v>21.5</v>
      </c>
      <c r="AA12" s="65">
        <f>Norgren!I14</f>
        <v>23.2</v>
      </c>
      <c r="AB12" s="65">
        <f>Rohm!I14</f>
        <v>23.2</v>
      </c>
      <c r="AC12" s="68">
        <f>Ronal!U14</f>
        <v>25408</v>
      </c>
      <c r="AD12" s="68">
        <f>Samsung!U14</f>
        <v>15432</v>
      </c>
      <c r="AE12" s="68">
        <f>Securency!U14</f>
        <v>0</v>
      </c>
      <c r="AF12" s="68">
        <f>Tafime!U14</f>
        <v>7627</v>
      </c>
      <c r="AG12" s="68">
        <f>'Frenos Trw'!U14</f>
        <v>3407</v>
      </c>
      <c r="AH12" s="68">
        <f>Valeo!U14</f>
        <v>1077</v>
      </c>
      <c r="AI12" s="69">
        <f>Vrk!U14</f>
        <v>2551</v>
      </c>
      <c r="AJ12" s="70">
        <f t="shared" si="3"/>
        <v>56042.6</v>
      </c>
      <c r="AK12" s="77">
        <f t="shared" si="4"/>
        <v>-56019.821320999996</v>
      </c>
      <c r="AL12" s="80">
        <f t="shared" si="1"/>
        <v>2459.3094850232533</v>
      </c>
    </row>
    <row r="13" spans="2:43" ht="15.75" thickBot="1">
      <c r="B13" s="60">
        <f t="shared" si="2"/>
        <v>41842</v>
      </c>
      <c r="C13" s="104">
        <f>PIQ!F17</f>
        <v>22.711473000000002</v>
      </c>
      <c r="D13" s="65">
        <f>'AERnn C'!I15</f>
        <v>21.9</v>
      </c>
      <c r="E13" s="65">
        <f>'AER S'!I15</f>
        <v>24</v>
      </c>
      <c r="F13" s="65">
        <f>Avery!I15</f>
        <v>23.4</v>
      </c>
      <c r="G13" s="65">
        <f>Beach!I15</f>
        <v>19.7</v>
      </c>
      <c r="H13" s="65">
        <f>Bravo!I15</f>
        <v>24.6</v>
      </c>
      <c r="I13" s="65">
        <f>Comex!I15</f>
        <v>24.5</v>
      </c>
      <c r="J13" s="65">
        <f>Copper!I15</f>
        <v>23.4</v>
      </c>
      <c r="K13" s="65">
        <f>Crown!I15</f>
        <v>21.5</v>
      </c>
      <c r="L13" s="65">
        <f>DREnc!I15</f>
        <v>22.5</v>
      </c>
      <c r="M13" s="65">
        <f>Eaton!I15</f>
        <v>20.9</v>
      </c>
      <c r="N13" s="65">
        <f>Elicamex!I15</f>
        <v>22</v>
      </c>
      <c r="O13" s="65">
        <f>Euro!I15</f>
        <v>24.7</v>
      </c>
      <c r="P13" s="65">
        <f>Foam!I15</f>
        <v>22.3</v>
      </c>
      <c r="Q13" s="65">
        <f>Fracsa!I15</f>
        <v>23</v>
      </c>
      <c r="R13" s="65">
        <f>Hitachi!I15</f>
        <v>21</v>
      </c>
      <c r="S13" s="65">
        <f>Ipc!I15</f>
        <v>24.1</v>
      </c>
      <c r="T13" s="65">
        <f>Jafra!I15</f>
        <v>23.6</v>
      </c>
      <c r="U13" s="65">
        <f>'KH Méx'!I15</f>
        <v>20.8</v>
      </c>
      <c r="V13" s="65">
        <f>Kluber!I15</f>
        <v>21.6</v>
      </c>
      <c r="W13" s="65">
        <f>Messier!I15</f>
        <v>23.6</v>
      </c>
      <c r="X13" s="65">
        <f>Metokote!I15</f>
        <v>21.4</v>
      </c>
      <c r="Y13" s="65">
        <f>Mpi!U15</f>
        <v>0</v>
      </c>
      <c r="Z13" s="65">
        <f>Narmex!I15</f>
        <v>21.3</v>
      </c>
      <c r="AA13" s="65">
        <f>Norgren!I15</f>
        <v>23.6</v>
      </c>
      <c r="AB13" s="65">
        <f>Rohm!I15</f>
        <v>23</v>
      </c>
      <c r="AC13" s="68">
        <f>Ronal!U15</f>
        <v>25625</v>
      </c>
      <c r="AD13" s="68">
        <f>Samsung!U15</f>
        <v>17778</v>
      </c>
      <c r="AE13" s="68">
        <f>Securency!U15</f>
        <v>0</v>
      </c>
      <c r="AF13" s="68">
        <f>Tafime!U15</f>
        <v>7428</v>
      </c>
      <c r="AG13" s="68">
        <f>'Frenos Trw'!U15</f>
        <v>3375</v>
      </c>
      <c r="AH13" s="68">
        <f>Valeo!U15</f>
        <v>1064</v>
      </c>
      <c r="AI13" s="69">
        <f>Vrk!U15</f>
        <v>2491</v>
      </c>
      <c r="AJ13" s="70">
        <f t="shared" si="3"/>
        <v>58303.4</v>
      </c>
      <c r="AK13" s="77">
        <f t="shared" si="4"/>
        <v>-58280.688526999998</v>
      </c>
      <c r="AL13" s="91">
        <f t="shared" si="1"/>
        <v>2566.1342409186755</v>
      </c>
    </row>
    <row r="14" spans="2:43">
      <c r="B14" s="59">
        <f t="shared" si="2"/>
        <v>41841</v>
      </c>
      <c r="C14" s="104">
        <f>PIQ!F18</f>
        <v>22.692665000000002</v>
      </c>
      <c r="D14" s="65">
        <f>'AERnn C'!I16</f>
        <v>22.5</v>
      </c>
      <c r="E14" s="65">
        <f>'AER S'!I16</f>
        <v>24.5</v>
      </c>
      <c r="F14" s="65">
        <f>Avery!I16</f>
        <v>23.6</v>
      </c>
      <c r="G14" s="65">
        <f>Beach!I16</f>
        <v>20.399999999999999</v>
      </c>
      <c r="H14" s="65">
        <f>Bravo!I16</f>
        <v>24.9</v>
      </c>
      <c r="I14" s="65">
        <f>Comex!I16</f>
        <v>23.2</v>
      </c>
      <c r="J14" s="65">
        <f>Copper!I16</f>
        <v>24.7</v>
      </c>
      <c r="K14" s="65">
        <f>Crown!I16</f>
        <v>22.1</v>
      </c>
      <c r="L14" s="65">
        <f>DREnc!I16</f>
        <v>22.3</v>
      </c>
      <c r="M14" s="65">
        <f>Eaton!I16</f>
        <v>21.4</v>
      </c>
      <c r="N14" s="65">
        <f>Elicamex!I16</f>
        <v>23</v>
      </c>
      <c r="O14" s="65">
        <f>Euro!I16</f>
        <v>24.8</v>
      </c>
      <c r="P14" s="65">
        <f>Foam!I16</f>
        <v>23</v>
      </c>
      <c r="Q14" s="65">
        <f>Fracsa!I16</f>
        <v>23.4</v>
      </c>
      <c r="R14" s="65">
        <f>Hitachi!I16</f>
        <v>21.2</v>
      </c>
      <c r="S14" s="65">
        <f>Ipc!I16</f>
        <v>24.4</v>
      </c>
      <c r="T14" s="65">
        <f>Jafra!I16</f>
        <v>23.9</v>
      </c>
      <c r="U14" s="65">
        <f>'KH Méx'!I16</f>
        <v>21.2</v>
      </c>
      <c r="V14" s="65">
        <f>Kluber!I16</f>
        <v>22.5</v>
      </c>
      <c r="W14" s="65">
        <f>Messier!I16</f>
        <v>24.1</v>
      </c>
      <c r="X14" s="65">
        <f>Metokote!I16</f>
        <v>21.3</v>
      </c>
      <c r="Y14" s="65">
        <f>Mpi!U16</f>
        <v>0</v>
      </c>
      <c r="Z14" s="65">
        <f>Narmex!I16</f>
        <v>21.6</v>
      </c>
      <c r="AA14" s="65">
        <f>Norgren!I16</f>
        <v>23.7</v>
      </c>
      <c r="AB14" s="65">
        <f>Rohm!I16</f>
        <v>23.5</v>
      </c>
      <c r="AC14" s="65">
        <f>Ronal!U16</f>
        <v>24976</v>
      </c>
      <c r="AD14" s="65">
        <f>Samsung!U16</f>
        <v>15403</v>
      </c>
      <c r="AE14" s="65">
        <f>Securency!U16</f>
        <v>0</v>
      </c>
      <c r="AF14" s="65">
        <f>Tafime!U16</f>
        <v>7610</v>
      </c>
      <c r="AG14" s="65">
        <f>'Frenos Trw'!U16</f>
        <v>3391</v>
      </c>
      <c r="AH14" s="65">
        <f>Valeo!U16</f>
        <v>1049</v>
      </c>
      <c r="AI14" s="66">
        <f>Vrk!U16</f>
        <v>2486</v>
      </c>
      <c r="AJ14" s="67">
        <f t="shared" si="3"/>
        <v>55466.2</v>
      </c>
      <c r="AK14" s="76">
        <f t="shared" si="4"/>
        <v>-55443.507334999995</v>
      </c>
      <c r="AL14" s="82">
        <f t="shared" si="1"/>
        <v>2443.2347339988492</v>
      </c>
      <c r="AM14" s="84" t="s">
        <v>127</v>
      </c>
      <c r="AN14" s="74"/>
      <c r="AQ14" s="32">
        <f>SUM(C14:C20)</f>
        <v>158.07310699999999</v>
      </c>
    </row>
    <row r="15" spans="2:43" ht="15.75" thickBot="1">
      <c r="B15" s="59">
        <f t="shared" si="2"/>
        <v>41840</v>
      </c>
      <c r="C15" s="104">
        <f>PIQ!F19</f>
        <v>22.522262999999999</v>
      </c>
      <c r="D15" s="65">
        <f>'AERnn C'!I17</f>
        <v>22.4</v>
      </c>
      <c r="E15" s="65">
        <f>'AER S'!I17</f>
        <v>24.3</v>
      </c>
      <c r="F15" s="65">
        <f>Avery!I17</f>
        <v>25.4</v>
      </c>
      <c r="G15" s="65">
        <f>Beach!I17</f>
        <v>20.7</v>
      </c>
      <c r="H15" s="65">
        <f>Bravo!I17</f>
        <v>24.7</v>
      </c>
      <c r="I15" s="65">
        <f>Comex!I17</f>
        <v>24</v>
      </c>
      <c r="J15" s="65">
        <f>Copper!I17</f>
        <v>25.2</v>
      </c>
      <c r="K15" s="65">
        <f>Crown!I17</f>
        <v>25.7</v>
      </c>
      <c r="L15" s="65">
        <f>DREnc!I17</f>
        <v>21.9</v>
      </c>
      <c r="M15" s="65">
        <f>Eaton!I17</f>
        <v>21</v>
      </c>
      <c r="N15" s="65">
        <f>Elicamex!I17</f>
        <v>23.3</v>
      </c>
      <c r="O15" s="65">
        <f>Euro!I17</f>
        <v>24.6</v>
      </c>
      <c r="P15" s="65">
        <f>Foam!I17</f>
        <v>26.8</v>
      </c>
      <c r="Q15" s="65">
        <f>Fracsa!I17</f>
        <v>23.2</v>
      </c>
      <c r="R15" s="65">
        <f>Hitachi!I17</f>
        <v>22.3</v>
      </c>
      <c r="S15" s="65">
        <f>Ipc!I17</f>
        <v>25.1</v>
      </c>
      <c r="T15" s="65">
        <f>Jafra!I17</f>
        <v>25</v>
      </c>
      <c r="U15" s="65">
        <f>'KH Méx'!I17</f>
        <v>21.8</v>
      </c>
      <c r="V15" s="65">
        <f>Kluber!I17</f>
        <v>23.8</v>
      </c>
      <c r="W15" s="65">
        <f>Messier!I17</f>
        <v>23.9</v>
      </c>
      <c r="X15" s="65">
        <f>Metokote!I17</f>
        <v>22.9</v>
      </c>
      <c r="Y15" s="65">
        <f>Mpi!U17</f>
        <v>0</v>
      </c>
      <c r="Z15" s="65">
        <f>Narmex!I17</f>
        <v>23</v>
      </c>
      <c r="AA15" s="65">
        <f>Norgren!I17</f>
        <v>23.3</v>
      </c>
      <c r="AB15" s="65">
        <f>Rohm!I17</f>
        <v>23</v>
      </c>
      <c r="AC15" s="65">
        <f>Ronal!U17</f>
        <v>24041</v>
      </c>
      <c r="AD15" s="65">
        <f>Samsung!U17</f>
        <v>1167</v>
      </c>
      <c r="AE15" s="65">
        <f>Securency!U17</f>
        <v>0</v>
      </c>
      <c r="AF15" s="65">
        <f>Tafime!U17</f>
        <v>7213</v>
      </c>
      <c r="AG15" s="65">
        <f>'Frenos Trw'!U17</f>
        <v>1900</v>
      </c>
      <c r="AH15" s="65">
        <f>Valeo!U17</f>
        <v>337</v>
      </c>
      <c r="AI15" s="66">
        <f>Vrk!U17</f>
        <v>857</v>
      </c>
      <c r="AJ15" s="67">
        <f t="shared" si="3"/>
        <v>36082.300000000003</v>
      </c>
      <c r="AK15" s="76">
        <f t="shared" si="4"/>
        <v>-36059.777737000004</v>
      </c>
      <c r="AL15" s="83">
        <f t="shared" si="1"/>
        <v>1601.0725803619293</v>
      </c>
      <c r="AM15" s="88">
        <f>AVERAGE(AL14:AL20)</f>
        <v>2179.5894662411706</v>
      </c>
      <c r="AO15" s="74">
        <f>AM15</f>
        <v>2179.5894662411706</v>
      </c>
    </row>
    <row r="16" spans="2:43">
      <c r="B16" s="59">
        <f t="shared" si="2"/>
        <v>41839</v>
      </c>
      <c r="C16" s="104">
        <f>PIQ!F20</f>
        <v>22.454725</v>
      </c>
      <c r="D16" s="65">
        <f>'AERnn C'!I18</f>
        <v>21.7</v>
      </c>
      <c r="E16" s="65">
        <f>'AER S'!I18</f>
        <v>24.4</v>
      </c>
      <c r="F16" s="65">
        <f>Avery!I18</f>
        <v>23.3</v>
      </c>
      <c r="G16" s="65">
        <f>Beach!I18</f>
        <v>20.9</v>
      </c>
      <c r="H16" s="65">
        <f>Bravo!I18</f>
        <v>24.6</v>
      </c>
      <c r="I16" s="65">
        <f>Comex!I18</f>
        <v>23.7</v>
      </c>
      <c r="J16" s="65">
        <f>Copper!I18</f>
        <v>22.9</v>
      </c>
      <c r="K16" s="65">
        <f>Crown!I18</f>
        <v>22.5</v>
      </c>
      <c r="L16" s="65">
        <f>DREnc!I18</f>
        <v>22.3</v>
      </c>
      <c r="M16" s="65">
        <f>Eaton!I18</f>
        <v>20.2</v>
      </c>
      <c r="N16" s="65">
        <f>Elicamex!I18</f>
        <v>22.3</v>
      </c>
      <c r="O16" s="65">
        <f>Euro!I18</f>
        <v>24.4</v>
      </c>
      <c r="P16" s="65">
        <f>Foam!I18</f>
        <v>24.9</v>
      </c>
      <c r="Q16" s="65">
        <f>Fracsa!I18</f>
        <v>23</v>
      </c>
      <c r="R16" s="65">
        <f>Hitachi!I18</f>
        <v>19.600000000000001</v>
      </c>
      <c r="S16" s="65">
        <f>Ipc!I18</f>
        <v>23.9</v>
      </c>
      <c r="T16" s="65">
        <f>Jafra!I18</f>
        <v>21.6</v>
      </c>
      <c r="U16" s="65">
        <f>'KH Méx'!I18</f>
        <v>21.9</v>
      </c>
      <c r="V16" s="65">
        <f>Kluber!I18</f>
        <v>23.3</v>
      </c>
      <c r="W16" s="65">
        <f>Messier!I18</f>
        <v>23.7</v>
      </c>
      <c r="X16" s="65">
        <f>Metokote!I18</f>
        <v>21</v>
      </c>
      <c r="Y16" s="65">
        <f>Mpi!U18</f>
        <v>0</v>
      </c>
      <c r="Z16" s="65">
        <f>Narmex!I18</f>
        <v>21.7</v>
      </c>
      <c r="AA16" s="65">
        <f>Norgren!I18</f>
        <v>22.4</v>
      </c>
      <c r="AB16" s="65">
        <f>Rohm!I18</f>
        <v>22.9</v>
      </c>
      <c r="AC16" s="65">
        <f>Ronal!U18</f>
        <v>24941</v>
      </c>
      <c r="AD16" s="65">
        <f>Samsung!U18</f>
        <v>37</v>
      </c>
      <c r="AE16" s="65">
        <f>Securency!U18</f>
        <v>0</v>
      </c>
      <c r="AF16" s="65">
        <f>Tafime!U18</f>
        <v>7518</v>
      </c>
      <c r="AG16" s="65">
        <f>'Frenos Trw'!U18</f>
        <v>1516</v>
      </c>
      <c r="AH16" s="65">
        <f>Valeo!U18</f>
        <v>146</v>
      </c>
      <c r="AI16" s="66">
        <f>Vrk!U18</f>
        <v>2482</v>
      </c>
      <c r="AJ16" s="67">
        <f t="shared" si="3"/>
        <v>37183.1</v>
      </c>
      <c r="AK16" s="76">
        <f t="shared" si="4"/>
        <v>-37160.645274999995</v>
      </c>
      <c r="AL16" s="83">
        <f t="shared" si="1"/>
        <v>1654.9142897541606</v>
      </c>
      <c r="AM16" s="89" t="s">
        <v>133</v>
      </c>
    </row>
    <row r="17" spans="2:43">
      <c r="B17" s="59">
        <f t="shared" si="2"/>
        <v>41838</v>
      </c>
      <c r="C17" s="104">
        <f>PIQ!F21</f>
        <v>22.538029000000002</v>
      </c>
      <c r="D17" s="65">
        <f>'AERnn C'!I19</f>
        <v>21.1</v>
      </c>
      <c r="E17" s="65">
        <f>'AER S'!I19</f>
        <v>21.4</v>
      </c>
      <c r="F17" s="65">
        <f>Avery!I19</f>
        <v>22.5</v>
      </c>
      <c r="G17" s="65">
        <f>Beach!I19</f>
        <v>19.100000000000001</v>
      </c>
      <c r="H17" s="65">
        <f>Bravo!I19</f>
        <v>24</v>
      </c>
      <c r="I17" s="65">
        <f>Comex!I19</f>
        <v>23.5</v>
      </c>
      <c r="J17" s="65">
        <f>Copper!I19</f>
        <v>20.2</v>
      </c>
      <c r="K17" s="65">
        <f>Crown!I19</f>
        <v>20.399999999999999</v>
      </c>
      <c r="L17" s="65">
        <f>DREnc!I19</f>
        <v>20.100000000000001</v>
      </c>
      <c r="M17" s="65">
        <f>Eaton!I19</f>
        <v>19</v>
      </c>
      <c r="N17" s="65">
        <f>Elicamex!I19</f>
        <v>21.1</v>
      </c>
      <c r="O17" s="65">
        <f>Euro!I19</f>
        <v>24</v>
      </c>
      <c r="P17" s="65">
        <f>Foam!I19</f>
        <v>22.4</v>
      </c>
      <c r="Q17" s="65">
        <f>Fracsa!I19</f>
        <v>22.7</v>
      </c>
      <c r="R17" s="65">
        <f>Hitachi!I19</f>
        <v>19.600000000000001</v>
      </c>
      <c r="S17" s="65">
        <f>Ipc!I19</f>
        <v>23</v>
      </c>
      <c r="T17" s="65">
        <f>Jafra!I19</f>
        <v>22.5</v>
      </c>
      <c r="U17" s="65">
        <f>'KH Méx'!I19</f>
        <v>19.899999999999999</v>
      </c>
      <c r="V17" s="65">
        <f>Kluber!I19</f>
        <v>20.7</v>
      </c>
      <c r="W17" s="65">
        <f>Messier!I19</f>
        <v>22.5</v>
      </c>
      <c r="X17" s="65">
        <f>Metokote!I19</f>
        <v>20.6</v>
      </c>
      <c r="Y17" s="65">
        <f>Mpi!U19</f>
        <v>0</v>
      </c>
      <c r="Z17" s="65">
        <f>Narmex!I19</f>
        <v>20</v>
      </c>
      <c r="AA17" s="65">
        <f>Norgren!I19</f>
        <v>21.7</v>
      </c>
      <c r="AB17" s="65">
        <f>Rohm!I19</f>
        <v>22.1</v>
      </c>
      <c r="AC17" s="65">
        <f>Ronal!U19</f>
        <v>23202</v>
      </c>
      <c r="AD17" s="65">
        <f>Samsung!U19</f>
        <v>4211</v>
      </c>
      <c r="AE17" s="65">
        <f>Securency!U19</f>
        <v>720</v>
      </c>
      <c r="AF17" s="65">
        <f>Tafime!U19</f>
        <v>7746</v>
      </c>
      <c r="AG17" s="65">
        <f>'Frenos Trw'!U19</f>
        <v>2975</v>
      </c>
      <c r="AH17" s="65">
        <f>Valeo!U19</f>
        <v>874</v>
      </c>
      <c r="AI17" s="66">
        <f>Vrk!U19</f>
        <v>2526</v>
      </c>
      <c r="AJ17" s="67">
        <f t="shared" si="3"/>
        <v>42768.1</v>
      </c>
      <c r="AK17" s="76">
        <f t="shared" si="4"/>
        <v>-42745.561970999996</v>
      </c>
      <c r="AL17" s="83">
        <f t="shared" si="1"/>
        <v>1896.5971678801191</v>
      </c>
      <c r="AM17" s="90" t="s">
        <v>131</v>
      </c>
      <c r="AP17" s="101" t="s">
        <v>197</v>
      </c>
      <c r="AQ17" s="102">
        <v>10123</v>
      </c>
    </row>
    <row r="18" spans="2:43">
      <c r="B18" s="59">
        <f t="shared" si="2"/>
        <v>41837</v>
      </c>
      <c r="C18" s="104">
        <f>PIQ!F22</f>
        <v>22.610230999999999</v>
      </c>
      <c r="D18" s="65">
        <f>'AERnn C'!I20</f>
        <v>21.4</v>
      </c>
      <c r="E18" s="65">
        <f>'AER S'!I20</f>
        <v>22.6</v>
      </c>
      <c r="F18" s="65">
        <f>Avery!I20</f>
        <v>23.2</v>
      </c>
      <c r="G18" s="65">
        <f>Beach!I20</f>
        <v>20.2</v>
      </c>
      <c r="H18" s="65">
        <f>Bravo!I20</f>
        <v>23.5</v>
      </c>
      <c r="I18" s="65">
        <f>Comex!I20</f>
        <v>23.9</v>
      </c>
      <c r="J18" s="65">
        <f>Copper!I20</f>
        <v>22.6</v>
      </c>
      <c r="K18" s="65">
        <f>Crown!I20</f>
        <v>22.4</v>
      </c>
      <c r="L18" s="65">
        <f>DREnc!I20</f>
        <v>22.2</v>
      </c>
      <c r="M18" s="65">
        <f>Eaton!I20</f>
        <v>20.6</v>
      </c>
      <c r="N18" s="65">
        <f>Elicamex!I20</f>
        <v>22.2</v>
      </c>
      <c r="O18" s="65">
        <f>Euro!I20</f>
        <v>24.3</v>
      </c>
      <c r="P18" s="65">
        <f>Foam!I20</f>
        <v>22.2</v>
      </c>
      <c r="Q18" s="65">
        <f>Fracsa!I20</f>
        <v>23</v>
      </c>
      <c r="R18" s="65">
        <f>Hitachi!I20</f>
        <v>20.3</v>
      </c>
      <c r="S18" s="65">
        <f>Ipc!I20</f>
        <v>24.5</v>
      </c>
      <c r="T18" s="65">
        <f>Jafra!I20</f>
        <v>23</v>
      </c>
      <c r="U18" s="65">
        <f>'KH Méx'!I20</f>
        <v>21.4</v>
      </c>
      <c r="V18" s="65">
        <f>Kluber!I20</f>
        <v>21.8</v>
      </c>
      <c r="W18" s="65">
        <f>Messier!I20</f>
        <v>23.3</v>
      </c>
      <c r="X18" s="65">
        <f>Metokote!I20</f>
        <v>20.6</v>
      </c>
      <c r="Y18" s="65">
        <f>Mpi!U20</f>
        <v>0</v>
      </c>
      <c r="Z18" s="65">
        <f>Narmex!I20</f>
        <v>22</v>
      </c>
      <c r="AA18" s="65">
        <f>Norgren!I20</f>
        <v>22.8</v>
      </c>
      <c r="AB18" s="65">
        <f>Rohm!I20</f>
        <v>23.1</v>
      </c>
      <c r="AC18" s="65">
        <f>Ronal!U20</f>
        <v>24187</v>
      </c>
      <c r="AD18" s="65">
        <f>Samsung!U20</f>
        <v>15571</v>
      </c>
      <c r="AE18" s="65">
        <f>Securency!U20</f>
        <v>1275</v>
      </c>
      <c r="AF18" s="65">
        <f>Tafime!U20</f>
        <v>7936</v>
      </c>
      <c r="AG18" s="65">
        <f>'Frenos Trw'!U20</f>
        <v>3036</v>
      </c>
      <c r="AH18" s="65">
        <f>Valeo!U20</f>
        <v>1052</v>
      </c>
      <c r="AI18" s="66">
        <f>Vrk!U20</f>
        <v>2290</v>
      </c>
      <c r="AJ18" s="67">
        <f t="shared" si="3"/>
        <v>55884.1</v>
      </c>
      <c r="AK18" s="76">
        <f t="shared" si="4"/>
        <v>-55861.489769</v>
      </c>
      <c r="AL18" s="79">
        <f t="shared" si="1"/>
        <v>2470.6288834023853</v>
      </c>
      <c r="AQ18" s="103">
        <f>SUM(AQ14:AQ17)</f>
        <v>10281.073107</v>
      </c>
    </row>
    <row r="19" spans="2:43">
      <c r="B19" s="59">
        <f t="shared" si="2"/>
        <v>41836</v>
      </c>
      <c r="C19" s="104">
        <f>PIQ!F23</f>
        <v>22.583034999999999</v>
      </c>
      <c r="D19" s="65">
        <f>'AERnn C'!I21</f>
        <v>21.5</v>
      </c>
      <c r="E19" s="65">
        <f>'AER S'!I21</f>
        <v>23.1</v>
      </c>
      <c r="F19" s="65">
        <f>Avery!I21</f>
        <v>23.3</v>
      </c>
      <c r="G19" s="65">
        <f>Beach!I21</f>
        <v>19.7</v>
      </c>
      <c r="H19" s="65">
        <f>Bravo!I21</f>
        <v>23.2</v>
      </c>
      <c r="I19" s="65">
        <f>Comex!I21</f>
        <v>23.5</v>
      </c>
      <c r="J19" s="65">
        <f>Copper!I21</f>
        <v>21.8</v>
      </c>
      <c r="K19" s="65">
        <f>Crown!I21</f>
        <v>22</v>
      </c>
      <c r="L19" s="65">
        <f>DREnc!I21</f>
        <v>21.9</v>
      </c>
      <c r="M19" s="65">
        <f>Eaton!I21</f>
        <v>20.100000000000001</v>
      </c>
      <c r="N19" s="65">
        <f>Elicamex!I21</f>
        <v>21.5</v>
      </c>
      <c r="O19" s="65">
        <f>Euro!I21</f>
        <v>24.1</v>
      </c>
      <c r="P19" s="65">
        <f>Foam!I21</f>
        <v>22</v>
      </c>
      <c r="Q19" s="65">
        <f>Fracsa!I21</f>
        <v>22.9</v>
      </c>
      <c r="R19" s="65">
        <f>Hitachi!I21</f>
        <v>19.8</v>
      </c>
      <c r="S19" s="65">
        <f>Ipc!I21</f>
        <v>24.3</v>
      </c>
      <c r="T19" s="65">
        <f>Jafra!I21</f>
        <v>22.7</v>
      </c>
      <c r="U19" s="65">
        <f>'KH Méx'!I21</f>
        <v>21</v>
      </c>
      <c r="V19" s="65">
        <f>Kluber!I21</f>
        <v>22.4</v>
      </c>
      <c r="W19" s="65">
        <f>Messier!I21</f>
        <v>23</v>
      </c>
      <c r="X19" s="65">
        <f>Metokote!I21</f>
        <v>20.5</v>
      </c>
      <c r="Y19" s="65">
        <f>Mpi!U21</f>
        <v>0</v>
      </c>
      <c r="Z19" s="65">
        <f>Narmex!I21</f>
        <v>21.8</v>
      </c>
      <c r="AA19" s="65">
        <f>Norgren!I21</f>
        <v>22.3</v>
      </c>
      <c r="AB19" s="65">
        <f>Rohm!I21</f>
        <v>22.8</v>
      </c>
      <c r="AC19" s="65">
        <f>Ronal!U21</f>
        <v>24383</v>
      </c>
      <c r="AD19" s="65">
        <f>Samsung!U21</f>
        <v>17402</v>
      </c>
      <c r="AE19" s="65">
        <f>Securency!U21</f>
        <v>1143</v>
      </c>
      <c r="AF19" s="65">
        <f>Tafime!U21</f>
        <v>7466</v>
      </c>
      <c r="AG19" s="65">
        <f>'Frenos Trw'!U21</f>
        <v>3195</v>
      </c>
      <c r="AH19" s="65">
        <f>Valeo!U21</f>
        <v>1092</v>
      </c>
      <c r="AI19" s="66">
        <f>Vrk!U21</f>
        <v>2468</v>
      </c>
      <c r="AJ19" s="67">
        <f t="shared" si="3"/>
        <v>57680.2</v>
      </c>
      <c r="AK19" s="76">
        <f t="shared" si="4"/>
        <v>-57657.616964999994</v>
      </c>
      <c r="AL19" s="79">
        <f t="shared" si="1"/>
        <v>2553.138538066296</v>
      </c>
    </row>
    <row r="20" spans="2:43" ht="15.75" thickBot="1">
      <c r="B20" s="59">
        <f t="shared" si="2"/>
        <v>41835</v>
      </c>
      <c r="C20" s="104">
        <f>PIQ!F24</f>
        <v>22.672159000000001</v>
      </c>
      <c r="D20" s="65">
        <f>'AERnn C'!I22</f>
        <v>21.9</v>
      </c>
      <c r="E20" s="65">
        <f>'AER S'!I22</f>
        <v>23.7</v>
      </c>
      <c r="F20" s="65">
        <f>Avery!I22</f>
        <v>23.6</v>
      </c>
      <c r="G20" s="65">
        <f>Beach!I22</f>
        <v>20.7</v>
      </c>
      <c r="H20" s="65">
        <f>Bravo!I22</f>
        <v>24.1</v>
      </c>
      <c r="I20" s="65">
        <f>Comex!I22</f>
        <v>23.9</v>
      </c>
      <c r="J20" s="65">
        <f>Copper!I22</f>
        <v>24.1</v>
      </c>
      <c r="K20" s="65">
        <f>Crown!I22</f>
        <v>21.5</v>
      </c>
      <c r="L20" s="65">
        <f>DREnc!I22</f>
        <v>22.6</v>
      </c>
      <c r="M20" s="65">
        <f>Eaton!I22</f>
        <v>21.2</v>
      </c>
      <c r="N20" s="65">
        <f>Elicamex!I22</f>
        <v>22.7</v>
      </c>
      <c r="O20" s="65">
        <f>Euro!I22</f>
        <v>24.5</v>
      </c>
      <c r="P20" s="65">
        <f>Foam!I22</f>
        <v>22.5</v>
      </c>
      <c r="Q20" s="65">
        <f>Fracsa!I22</f>
        <v>23.1</v>
      </c>
      <c r="R20" s="65">
        <f>Hitachi!I22</f>
        <v>20.5</v>
      </c>
      <c r="S20" s="65">
        <f>Ipc!I22</f>
        <v>24.5</v>
      </c>
      <c r="T20" s="65">
        <f>Jafra!I22</f>
        <v>23.1</v>
      </c>
      <c r="U20" s="65">
        <f>'KH Méx'!I22</f>
        <v>21.1</v>
      </c>
      <c r="V20" s="65">
        <f>Kluber!I22</f>
        <v>21.5</v>
      </c>
      <c r="W20" s="65">
        <f>Messier!I22</f>
        <v>23.7</v>
      </c>
      <c r="X20" s="65">
        <f>Metokote!I22</f>
        <v>20.9</v>
      </c>
      <c r="Y20" s="65">
        <f>Mpi!U22</f>
        <v>0</v>
      </c>
      <c r="Z20" s="65">
        <f>Narmex!I22</f>
        <v>22.1</v>
      </c>
      <c r="AA20" s="65">
        <f>Norgren!I22</f>
        <v>22.9</v>
      </c>
      <c r="AB20" s="65">
        <f>Rohm!I22</f>
        <v>23</v>
      </c>
      <c r="AC20" s="65">
        <f>Ronal!U22</f>
        <v>25418</v>
      </c>
      <c r="AD20" s="65">
        <f>Samsung!U22</f>
        <v>18359</v>
      </c>
      <c r="AE20" s="65">
        <f>Securency!U22</f>
        <v>1105</v>
      </c>
      <c r="AF20" s="65">
        <f>Tafime!U22</f>
        <v>7835</v>
      </c>
      <c r="AG20" s="65">
        <f>'Frenos Trw'!U22</f>
        <v>3051</v>
      </c>
      <c r="AH20" s="65">
        <f>Valeo!U22</f>
        <v>1071</v>
      </c>
      <c r="AI20" s="66">
        <f>Vrk!U22</f>
        <v>2439</v>
      </c>
      <c r="AJ20" s="67">
        <f t="shared" si="3"/>
        <v>59821.4</v>
      </c>
      <c r="AK20" s="76">
        <f t="shared" si="4"/>
        <v>-59798.727841</v>
      </c>
      <c r="AL20" s="81">
        <f t="shared" si="1"/>
        <v>2637.5400702244547</v>
      </c>
    </row>
    <row r="21" spans="2:43">
      <c r="B21" s="61">
        <f t="shared" si="2"/>
        <v>41834</v>
      </c>
      <c r="C21" s="104">
        <f>PIQ!F25</f>
        <v>22.552171999999999</v>
      </c>
      <c r="D21" s="65">
        <f>'AERnn C'!I23</f>
        <v>20.5</v>
      </c>
      <c r="E21" s="65">
        <f>'AER S'!I23</f>
        <v>23.1</v>
      </c>
      <c r="F21" s="65">
        <f>Avery!I23</f>
        <v>23.7</v>
      </c>
      <c r="G21" s="65">
        <f>Beach!I23</f>
        <v>19.7</v>
      </c>
      <c r="H21" s="65">
        <f>Bravo!I23</f>
        <v>21.1</v>
      </c>
      <c r="I21" s="65">
        <f>Comex!I23</f>
        <v>23.5</v>
      </c>
      <c r="J21" s="65">
        <f>Copper!I23</f>
        <v>22.1</v>
      </c>
      <c r="K21" s="65">
        <f>Crown!I23</f>
        <v>21.1</v>
      </c>
      <c r="L21" s="65">
        <f>DREnc!I23</f>
        <v>21.1</v>
      </c>
      <c r="M21" s="65">
        <f>Eaton!I23</f>
        <v>20.2</v>
      </c>
      <c r="N21" s="65">
        <f>Elicamex!I23</f>
        <v>21</v>
      </c>
      <c r="O21" s="65">
        <f>Euro!I23</f>
        <v>24.1</v>
      </c>
      <c r="P21" s="65">
        <f>Foam!I23</f>
        <v>22.5</v>
      </c>
      <c r="Q21" s="65">
        <f>Fracsa!I23</f>
        <v>22.8</v>
      </c>
      <c r="R21" s="65">
        <f>Hitachi!I23</f>
        <v>19.600000000000001</v>
      </c>
      <c r="S21" s="65">
        <f>Ipc!I23</f>
        <v>24.4</v>
      </c>
      <c r="T21" s="65">
        <f>Jafra!I23</f>
        <v>22.4</v>
      </c>
      <c r="U21" s="65">
        <f>'KH Méx'!I23</f>
        <v>20</v>
      </c>
      <c r="V21" s="65">
        <f>Kluber!I23</f>
        <v>21.7</v>
      </c>
      <c r="W21" s="65">
        <f>Messier!I23</f>
        <v>23.1</v>
      </c>
      <c r="X21" s="65">
        <f>Metokote!I23</f>
        <v>20.100000000000001</v>
      </c>
      <c r="Y21" s="65">
        <f>Mpi!U23</f>
        <v>0</v>
      </c>
      <c r="Z21" s="65">
        <f>Narmex!I23</f>
        <v>21.3</v>
      </c>
      <c r="AA21" s="65">
        <f>Norgren!I23</f>
        <v>21.9</v>
      </c>
      <c r="AB21" s="65">
        <f>Rohm!I23</f>
        <v>22.2</v>
      </c>
      <c r="AC21" s="68">
        <f>Ronal!U23</f>
        <v>25910</v>
      </c>
      <c r="AD21" s="68">
        <f>Samsung!U23</f>
        <v>17386</v>
      </c>
      <c r="AE21" s="68">
        <f>Securency!U23</f>
        <v>1593</v>
      </c>
      <c r="AF21" s="68">
        <f>Tafime!U23</f>
        <v>7201</v>
      </c>
      <c r="AG21" s="68">
        <f>'Frenos Trw'!U23</f>
        <v>3125</v>
      </c>
      <c r="AH21" s="68">
        <f>Valeo!U23</f>
        <v>1181</v>
      </c>
      <c r="AI21" s="69">
        <f>Vrk!U23</f>
        <v>2401</v>
      </c>
      <c r="AJ21" s="70">
        <f t="shared" si="3"/>
        <v>59320.2</v>
      </c>
      <c r="AK21" s="77">
        <f t="shared" si="4"/>
        <v>-59297.647827999994</v>
      </c>
      <c r="AL21" s="85">
        <f t="shared" si="1"/>
        <v>2629.3541849538924</v>
      </c>
      <c r="AM21" s="86" t="s">
        <v>127</v>
      </c>
      <c r="AN21" s="74"/>
      <c r="AQ21" s="103">
        <f>SUM(C21:C27)</f>
        <v>156.85851699999998</v>
      </c>
    </row>
    <row r="22" spans="2:43" ht="15.75" thickBot="1">
      <c r="B22" s="61">
        <f t="shared" si="2"/>
        <v>41833</v>
      </c>
      <c r="C22" s="104">
        <f>PIQ!F26</f>
        <v>22.398461999999999</v>
      </c>
      <c r="D22" s="65">
        <f>'AERnn C'!I24</f>
        <v>21.4</v>
      </c>
      <c r="E22" s="65">
        <f>'AER S'!I24</f>
        <v>22.4</v>
      </c>
      <c r="F22" s="65">
        <f>Avery!I24</f>
        <v>22.2</v>
      </c>
      <c r="G22" s="65">
        <f>Beach!I24</f>
        <v>18.5</v>
      </c>
      <c r="H22" s="65">
        <f>Bravo!I24</f>
        <v>24.2</v>
      </c>
      <c r="I22" s="65">
        <f>Comex!I24</f>
        <v>23.3</v>
      </c>
      <c r="J22" s="65">
        <f>Copper!I24</f>
        <v>21.6</v>
      </c>
      <c r="K22" s="65">
        <f>Crown!I24</f>
        <v>22.5</v>
      </c>
      <c r="L22" s="65">
        <f>DREnc!I24</f>
        <v>20.5</v>
      </c>
      <c r="M22" s="65">
        <f>Eaton!I24</f>
        <v>19.399999999999999</v>
      </c>
      <c r="N22" s="65">
        <f>Elicamex!I24</f>
        <v>21.3</v>
      </c>
      <c r="O22" s="65">
        <f>Euro!I24</f>
        <v>24.1</v>
      </c>
      <c r="P22" s="65">
        <f>Foam!I24</f>
        <v>24.4</v>
      </c>
      <c r="Q22" s="65">
        <f>Fracsa!I24</f>
        <v>22.6</v>
      </c>
      <c r="R22" s="65">
        <f>Hitachi!I24</f>
        <v>20.399999999999999</v>
      </c>
      <c r="S22" s="65">
        <f>Ipc!I24</f>
        <v>22.8</v>
      </c>
      <c r="T22" s="65">
        <f>Jafra!I24</f>
        <v>23.1</v>
      </c>
      <c r="U22" s="65">
        <f>'KH Méx'!I24</f>
        <v>19.7</v>
      </c>
      <c r="V22" s="65">
        <f>Kluber!I24</f>
        <v>21.1</v>
      </c>
      <c r="W22" s="65">
        <f>Messier!I24</f>
        <v>22.6</v>
      </c>
      <c r="X22" s="65">
        <f>Metokote!I24</f>
        <v>20.9</v>
      </c>
      <c r="Y22" s="65">
        <f>Mpi!U24</f>
        <v>0</v>
      </c>
      <c r="Z22" s="65">
        <f>Narmex!I24</f>
        <v>21.5</v>
      </c>
      <c r="AA22" s="65">
        <f>Norgren!I24</f>
        <v>22</v>
      </c>
      <c r="AB22" s="65">
        <f>Rohm!I24</f>
        <v>22</v>
      </c>
      <c r="AC22" s="68">
        <f>Ronal!U24</f>
        <v>20723</v>
      </c>
      <c r="AD22" s="68">
        <f>Samsung!U24</f>
        <v>1077</v>
      </c>
      <c r="AE22" s="68">
        <f>Securency!U24</f>
        <v>89</v>
      </c>
      <c r="AF22" s="68">
        <f>Tafime!U24</f>
        <v>7116</v>
      </c>
      <c r="AG22" s="68">
        <f>'Frenos Trw'!U24</f>
        <v>1090</v>
      </c>
      <c r="AH22" s="68">
        <f>Valeo!U24</f>
        <v>313</v>
      </c>
      <c r="AI22" s="69">
        <f>Vrk!U24</f>
        <v>152</v>
      </c>
      <c r="AJ22" s="70">
        <f t="shared" si="3"/>
        <v>31084.5</v>
      </c>
      <c r="AK22" s="77">
        <f t="shared" si="4"/>
        <v>-31062.101537999999</v>
      </c>
      <c r="AL22" s="87">
        <f t="shared" si="1"/>
        <v>1386.7961799341401</v>
      </c>
      <c r="AM22" s="92">
        <f>AVERAGE(AL21:AL27)</f>
        <v>2146.2758385492584</v>
      </c>
      <c r="AO22" s="74">
        <f>AM22</f>
        <v>2146.2758385492584</v>
      </c>
    </row>
    <row r="23" spans="2:43">
      <c r="B23" s="61">
        <f t="shared" si="2"/>
        <v>41832</v>
      </c>
      <c r="C23" s="104">
        <f>PIQ!F27</f>
        <v>22.317488000000001</v>
      </c>
      <c r="D23" s="65">
        <f>'AERnn C'!I25</f>
        <v>20.6</v>
      </c>
      <c r="E23" s="65">
        <f>'AER S'!I25</f>
        <v>22.8</v>
      </c>
      <c r="F23" s="65">
        <f>Avery!I25</f>
        <v>22.1</v>
      </c>
      <c r="G23" s="65">
        <f>Beach!I25</f>
        <v>19.399999999999999</v>
      </c>
      <c r="H23" s="65">
        <f>Bravo!I25</f>
        <v>24.3</v>
      </c>
      <c r="I23" s="65">
        <f>Comex!I25</f>
        <v>23.8</v>
      </c>
      <c r="J23" s="65">
        <f>Copper!I25</f>
        <v>22.3</v>
      </c>
      <c r="K23" s="65">
        <f>Crown!I25</f>
        <v>23.4</v>
      </c>
      <c r="L23" s="65">
        <f>DREnc!I25</f>
        <v>20.6</v>
      </c>
      <c r="M23" s="65">
        <f>Eaton!I25</f>
        <v>19.5</v>
      </c>
      <c r="N23" s="65">
        <f>Elicamex!I25</f>
        <v>20.7</v>
      </c>
      <c r="O23" s="65">
        <f>Euro!I25</f>
        <v>24.1</v>
      </c>
      <c r="P23" s="65">
        <f>Foam!I25</f>
        <v>23.7</v>
      </c>
      <c r="Q23" s="65">
        <f>Fracsa!I25</f>
        <v>22.9</v>
      </c>
      <c r="R23" s="65">
        <f>Hitachi!I25</f>
        <v>20.100000000000001</v>
      </c>
      <c r="S23" s="65">
        <f>Ipc!I25</f>
        <v>21.3</v>
      </c>
      <c r="T23" s="65">
        <f>Jafra!I25</f>
        <v>21</v>
      </c>
      <c r="U23" s="65">
        <f>'KH Méx'!I25</f>
        <v>20.100000000000001</v>
      </c>
      <c r="V23" s="65">
        <f>Kluber!I25</f>
        <v>21.4</v>
      </c>
      <c r="W23" s="65">
        <f>Messier!I25</f>
        <v>22.7</v>
      </c>
      <c r="X23" s="65">
        <f>Metokote!I25</f>
        <v>19.899999999999999</v>
      </c>
      <c r="Y23" s="65">
        <f>Mpi!U25</f>
        <v>0</v>
      </c>
      <c r="Z23" s="65">
        <f>Narmex!I25</f>
        <v>20.2</v>
      </c>
      <c r="AA23" s="65">
        <f>Norgren!I25</f>
        <v>22.3</v>
      </c>
      <c r="AB23" s="65">
        <f>Rohm!I25</f>
        <v>22.4</v>
      </c>
      <c r="AC23" s="68">
        <f>Ronal!U25</f>
        <v>24635</v>
      </c>
      <c r="AD23" s="68">
        <f>Samsung!U25</f>
        <v>30</v>
      </c>
      <c r="AE23" s="68">
        <f>Securency!U25</f>
        <v>0</v>
      </c>
      <c r="AF23" s="68">
        <f>Tafime!U25</f>
        <v>6491</v>
      </c>
      <c r="AG23" s="68">
        <f>'Frenos Trw'!U25</f>
        <v>1275</v>
      </c>
      <c r="AH23" s="68">
        <f>Valeo!U25</f>
        <v>73</v>
      </c>
      <c r="AI23" s="69">
        <f>Vrk!U25</f>
        <v>2370</v>
      </c>
      <c r="AJ23" s="70">
        <f t="shared" si="3"/>
        <v>35395.599999999999</v>
      </c>
      <c r="AK23" s="77">
        <f t="shared" si="4"/>
        <v>-35373.282511999998</v>
      </c>
      <c r="AL23" s="87">
        <f t="shared" si="1"/>
        <v>1585.002869140111</v>
      </c>
      <c r="AM23" s="89" t="s">
        <v>133</v>
      </c>
    </row>
    <row r="24" spans="2:43">
      <c r="B24" s="61">
        <f t="shared" si="2"/>
        <v>41831</v>
      </c>
      <c r="C24" s="104">
        <f>PIQ!F28</f>
        <v>22.164878999999999</v>
      </c>
      <c r="D24" s="65">
        <f>'AERnn C'!I26</f>
        <v>18.899999999999999</v>
      </c>
      <c r="E24" s="65">
        <f>'AER S'!I26</f>
        <v>19.5</v>
      </c>
      <c r="F24" s="65">
        <f>Avery!I26</f>
        <v>22.4</v>
      </c>
      <c r="G24" s="65">
        <f>Beach!I26</f>
        <v>16.5</v>
      </c>
      <c r="H24" s="65">
        <f>Bravo!I26</f>
        <v>23.3</v>
      </c>
      <c r="I24" s="65">
        <f>Comex!I26</f>
        <v>20.8</v>
      </c>
      <c r="J24" s="65">
        <f>Copper!I26</f>
        <v>17.5</v>
      </c>
      <c r="K24" s="65">
        <f>Crown!I26</f>
        <v>18.8</v>
      </c>
      <c r="L24" s="65">
        <f>DREnc!I26</f>
        <v>18</v>
      </c>
      <c r="M24" s="65">
        <f>Eaton!I26</f>
        <v>17.899999999999999</v>
      </c>
      <c r="N24" s="65">
        <f>Elicamex!I26</f>
        <v>17.3</v>
      </c>
      <c r="O24" s="65">
        <f>Euro!I26</f>
        <v>23.5</v>
      </c>
      <c r="P24" s="65">
        <f>Foam!I26</f>
        <v>18.899999999999999</v>
      </c>
      <c r="Q24" s="65">
        <f>Fracsa!I26</f>
        <v>22.2</v>
      </c>
      <c r="R24" s="65">
        <f>Hitachi!I26</f>
        <v>18.7</v>
      </c>
      <c r="S24" s="65">
        <f>Ipc!I26</f>
        <v>22.6</v>
      </c>
      <c r="T24" s="65">
        <f>Jafra!I26</f>
        <v>20.9</v>
      </c>
      <c r="U24" s="65">
        <f>'KH Méx'!I26</f>
        <v>17.600000000000001</v>
      </c>
      <c r="V24" s="65">
        <f>Kluber!I26</f>
        <v>17.8</v>
      </c>
      <c r="W24" s="65">
        <f>Messier!I26</f>
        <v>20.8</v>
      </c>
      <c r="X24" s="65">
        <f>Metokote!I26</f>
        <v>19.399999999999999</v>
      </c>
      <c r="Y24" s="65">
        <f>Mpi!U26</f>
        <v>0</v>
      </c>
      <c r="Z24" s="65">
        <f>Narmex!I26</f>
        <v>19.899999999999999</v>
      </c>
      <c r="AA24" s="65">
        <f>Norgren!I26</f>
        <v>20.9</v>
      </c>
      <c r="AB24" s="65">
        <f>Rohm!I26</f>
        <v>21</v>
      </c>
      <c r="AC24" s="68">
        <f>Ronal!U26</f>
        <v>23478</v>
      </c>
      <c r="AD24" s="68">
        <f>Samsung!U26</f>
        <v>2604</v>
      </c>
      <c r="AE24" s="68">
        <f>Securency!U26</f>
        <v>457</v>
      </c>
      <c r="AF24" s="68">
        <f>Tafime!U26</f>
        <v>6953</v>
      </c>
      <c r="AG24" s="68">
        <f>'Frenos Trw'!U26</f>
        <v>3230</v>
      </c>
      <c r="AH24" s="68">
        <f>Valeo!U26</f>
        <v>908</v>
      </c>
      <c r="AI24" s="69">
        <f>Vrk!U26</f>
        <v>2594</v>
      </c>
      <c r="AJ24" s="70">
        <f t="shared" si="3"/>
        <v>40699.1</v>
      </c>
      <c r="AK24" s="99">
        <f t="shared" si="4"/>
        <v>-40676.935120999995</v>
      </c>
      <c r="AL24" s="87">
        <f t="shared" si="1"/>
        <v>1835.1977071925362</v>
      </c>
      <c r="AM24" s="90" t="s">
        <v>130</v>
      </c>
    </row>
    <row r="25" spans="2:43">
      <c r="B25" s="61">
        <f t="shared" si="2"/>
        <v>41830</v>
      </c>
      <c r="C25" s="104">
        <f>PIQ!F29</f>
        <v>22.427797000000002</v>
      </c>
      <c r="D25" s="65">
        <f>'AERnn C'!I27</f>
        <v>19.899999999999999</v>
      </c>
      <c r="E25" s="65">
        <f>'AER S'!I27</f>
        <v>21</v>
      </c>
      <c r="F25" s="65">
        <f>Avery!I27</f>
        <v>23.1</v>
      </c>
      <c r="G25" s="65">
        <f>Beach!I27</f>
        <v>18</v>
      </c>
      <c r="H25" s="65">
        <f>Bravo!I27</f>
        <v>23.9</v>
      </c>
      <c r="I25" s="65">
        <f>Comex!I27</f>
        <v>22.8</v>
      </c>
      <c r="J25" s="65">
        <f>Copper!I27</f>
        <v>18.8</v>
      </c>
      <c r="K25" s="65">
        <f>Crown!I27</f>
        <v>21</v>
      </c>
      <c r="L25" s="65">
        <f>DREnc!I27</f>
        <v>21.2</v>
      </c>
      <c r="M25" s="65">
        <f>Eaton!I27</f>
        <v>18.8</v>
      </c>
      <c r="N25" s="65">
        <f>Elicamex!I27</f>
        <v>19.3</v>
      </c>
      <c r="O25" s="65">
        <f>Euro!I27</f>
        <v>24</v>
      </c>
      <c r="P25" s="65">
        <f>Foam!I27</f>
        <v>19.2</v>
      </c>
      <c r="Q25" s="65">
        <f>Fracsa!I27</f>
        <v>22.6</v>
      </c>
      <c r="R25" s="65">
        <f>Hitachi!I27</f>
        <v>18.5</v>
      </c>
      <c r="S25" s="65">
        <f>Ipc!I27</f>
        <v>23.3</v>
      </c>
      <c r="T25" s="65">
        <f>Jafra!I27</f>
        <v>22</v>
      </c>
      <c r="U25" s="65">
        <f>'KH Méx'!I27</f>
        <v>18.899999999999999</v>
      </c>
      <c r="V25" s="65">
        <f>Kluber!I27</f>
        <v>20</v>
      </c>
      <c r="W25" s="65">
        <f>Messier!I27</f>
        <v>22.1</v>
      </c>
      <c r="X25" s="65">
        <f>Metokote!I27</f>
        <v>19.600000000000001</v>
      </c>
      <c r="Y25" s="65">
        <f>Mpi!U27</f>
        <v>0</v>
      </c>
      <c r="Z25" s="65">
        <f>Narmex!I27</f>
        <v>20.9</v>
      </c>
      <c r="AA25" s="65">
        <f>Norgren!I27</f>
        <v>21.6</v>
      </c>
      <c r="AB25" s="65">
        <f>Rohm!I27</f>
        <v>21.8</v>
      </c>
      <c r="AC25" s="68">
        <f>Ronal!U27</f>
        <v>24941</v>
      </c>
      <c r="AD25" s="68">
        <f>Samsung!U27</f>
        <v>14165</v>
      </c>
      <c r="AE25" s="68">
        <f>Securency!U27</f>
        <v>1417</v>
      </c>
      <c r="AF25" s="68">
        <f>Tafime!U27</f>
        <v>7330</v>
      </c>
      <c r="AG25" s="68">
        <f>'Frenos Trw'!U27</f>
        <v>3258</v>
      </c>
      <c r="AH25" s="68">
        <f>Valeo!U27</f>
        <v>1182</v>
      </c>
      <c r="AI25" s="69">
        <f>Vrk!U27</f>
        <v>2564</v>
      </c>
      <c r="AJ25" s="70">
        <f t="shared" si="3"/>
        <v>55359.3</v>
      </c>
      <c r="AK25" s="77">
        <f t="shared" si="4"/>
        <v>-55336.872203000006</v>
      </c>
      <c r="AL25" s="80">
        <f t="shared" si="1"/>
        <v>2467.3342728668358</v>
      </c>
    </row>
    <row r="26" spans="2:43">
      <c r="B26" s="61">
        <f t="shared" si="2"/>
        <v>41829</v>
      </c>
      <c r="C26" s="104">
        <f>PIQ!F30</f>
        <v>22.488748999999999</v>
      </c>
      <c r="D26" s="65">
        <f>'AERnn C'!I28</f>
        <v>20.8</v>
      </c>
      <c r="E26" s="65">
        <f>'AER S'!I28</f>
        <v>21.8</v>
      </c>
      <c r="F26" s="65">
        <f>Avery!I28</f>
        <v>22.8</v>
      </c>
      <c r="G26" s="65">
        <f>Beach!I28</f>
        <v>18</v>
      </c>
      <c r="H26" s="65">
        <f>Bravo!I28</f>
        <v>24.1</v>
      </c>
      <c r="I26" s="65">
        <f>Comex!I28</f>
        <v>21.4</v>
      </c>
      <c r="J26" s="65">
        <f>Copper!I28</f>
        <v>20.100000000000001</v>
      </c>
      <c r="K26" s="65">
        <f>Crown!I28</f>
        <v>21.5</v>
      </c>
      <c r="L26" s="65">
        <f>DREnc!I28</f>
        <v>21.8</v>
      </c>
      <c r="M26" s="65">
        <f>Eaton!I28</f>
        <v>18.899999999999999</v>
      </c>
      <c r="N26" s="65">
        <f>Elicamex!I28</f>
        <v>20.3</v>
      </c>
      <c r="O26" s="65">
        <f>Euro!I28</f>
        <v>24.2</v>
      </c>
      <c r="P26" s="65">
        <f>Foam!I28</f>
        <v>21.8</v>
      </c>
      <c r="Q26" s="65">
        <f>Fracsa!I28</f>
        <v>22.6</v>
      </c>
      <c r="R26" s="65">
        <f>Hitachi!I28</f>
        <v>19.399999999999999</v>
      </c>
      <c r="S26" s="65">
        <f>Ipc!I28</f>
        <v>23.6</v>
      </c>
      <c r="T26" s="65">
        <f>Jafra!I28</f>
        <v>22.2</v>
      </c>
      <c r="U26" s="65">
        <f>'KH Méx'!I28</f>
        <v>19.2</v>
      </c>
      <c r="V26" s="65">
        <f>Kluber!I28</f>
        <v>20.3</v>
      </c>
      <c r="W26" s="65">
        <f>Messier!I28</f>
        <v>22.5</v>
      </c>
      <c r="X26" s="65">
        <f>Metokote!I28</f>
        <v>19.600000000000001</v>
      </c>
      <c r="Y26" s="65">
        <f>Mpi!U28</f>
        <v>0</v>
      </c>
      <c r="Z26" s="65">
        <f>Narmex!I28</f>
        <v>21.1</v>
      </c>
      <c r="AA26" s="65">
        <f>Norgren!I28</f>
        <v>22.2</v>
      </c>
      <c r="AB26" s="65">
        <f>Rohm!I28</f>
        <v>22.3</v>
      </c>
      <c r="AC26" s="68">
        <f>Ronal!U28</f>
        <v>25053</v>
      </c>
      <c r="AD26" s="68">
        <f>Samsung!U28</f>
        <v>16963</v>
      </c>
      <c r="AE26" s="68">
        <f>Securency!U28</f>
        <v>1853</v>
      </c>
      <c r="AF26" s="68">
        <f>Tafime!U28</f>
        <v>7567</v>
      </c>
      <c r="AG26" s="68">
        <f>'Frenos Trw'!U28</f>
        <v>3076</v>
      </c>
      <c r="AH26" s="68">
        <f>Valeo!U28</f>
        <v>1248</v>
      </c>
      <c r="AI26" s="69">
        <f>Vrk!U28</f>
        <v>2531</v>
      </c>
      <c r="AJ26" s="70">
        <f t="shared" si="3"/>
        <v>58803.5</v>
      </c>
      <c r="AK26" s="77">
        <f t="shared" si="4"/>
        <v>-58781.011251000004</v>
      </c>
      <c r="AL26" s="80">
        <f t="shared" si="1"/>
        <v>2613.7964033037147</v>
      </c>
    </row>
    <row r="27" spans="2:43" ht="15.75" thickBot="1">
      <c r="B27" s="61">
        <f t="shared" si="2"/>
        <v>41828</v>
      </c>
      <c r="C27" s="104">
        <f>PIQ!F31</f>
        <v>22.508970000000001</v>
      </c>
      <c r="D27" s="65">
        <f>'AERnn C'!I29</f>
        <v>20.399999999999999</v>
      </c>
      <c r="E27" s="65">
        <f>'AER S'!I29</f>
        <v>21.3</v>
      </c>
      <c r="F27" s="65">
        <f>Avery!I29</f>
        <v>23.1</v>
      </c>
      <c r="G27" s="65">
        <f>Beach!I29</f>
        <v>18.100000000000001</v>
      </c>
      <c r="H27" s="65">
        <f>Bravo!I29</f>
        <v>23.9</v>
      </c>
      <c r="I27" s="65">
        <f>Comex!I29</f>
        <v>23.7</v>
      </c>
      <c r="J27" s="65">
        <f>Copper!I29</f>
        <v>18.8</v>
      </c>
      <c r="K27" s="65">
        <f>Crown!I29</f>
        <v>20</v>
      </c>
      <c r="L27" s="65">
        <f>DREnc!I29</f>
        <v>21.9</v>
      </c>
      <c r="M27" s="65">
        <f>Eaton!I29</f>
        <v>18.600000000000001</v>
      </c>
      <c r="N27" s="65">
        <f>Elicamex!I29</f>
        <v>20.5</v>
      </c>
      <c r="O27" s="65">
        <f>Euro!I29</f>
        <v>24.1</v>
      </c>
      <c r="P27" s="65">
        <f>Foam!I29</f>
        <v>21.6</v>
      </c>
      <c r="Q27" s="65">
        <f>Fracsa!I29</f>
        <v>22.6</v>
      </c>
      <c r="R27" s="65">
        <f>Hitachi!I29</f>
        <v>19.2</v>
      </c>
      <c r="S27" s="65">
        <f>Ipc!I29</f>
        <v>23.4</v>
      </c>
      <c r="T27" s="65">
        <f>Jafra!I29</f>
        <v>22.1</v>
      </c>
      <c r="U27" s="65">
        <f>'KH Méx'!I29</f>
        <v>19.5</v>
      </c>
      <c r="V27" s="65">
        <f>Kluber!I29</f>
        <v>20.100000000000001</v>
      </c>
      <c r="W27" s="65">
        <f>Messier!I29</f>
        <v>22.3</v>
      </c>
      <c r="X27" s="65">
        <f>Metokote!I29</f>
        <v>19.600000000000001</v>
      </c>
      <c r="Y27" s="65">
        <f>Mpi!U29</f>
        <v>0</v>
      </c>
      <c r="Z27" s="65">
        <f>Narmex!I29</f>
        <v>20.399999999999999</v>
      </c>
      <c r="AA27" s="65">
        <f>Norgren!I29</f>
        <v>21.6</v>
      </c>
      <c r="AB27" s="65">
        <f>Rohm!I29</f>
        <v>22.3</v>
      </c>
      <c r="AC27" s="68">
        <f>Ronal!U29</f>
        <v>25464</v>
      </c>
      <c r="AD27" s="68">
        <f>Samsung!U29</f>
        <v>16013</v>
      </c>
      <c r="AE27" s="68">
        <f>Securency!U29</f>
        <v>0</v>
      </c>
      <c r="AF27" s="68">
        <f>Tafime!U29</f>
        <v>7728</v>
      </c>
      <c r="AG27" s="68">
        <f>'Frenos Trw'!U29</f>
        <v>3009</v>
      </c>
      <c r="AH27" s="68">
        <f>Valeo!U29</f>
        <v>1210</v>
      </c>
      <c r="AI27" s="69">
        <f>Vrk!U29</f>
        <v>2507</v>
      </c>
      <c r="AJ27" s="70">
        <f t="shared" si="3"/>
        <v>56440.1</v>
      </c>
      <c r="AK27" s="77">
        <f t="shared" si="4"/>
        <v>-56417.591029999996</v>
      </c>
      <c r="AL27" s="91">
        <f t="shared" si="1"/>
        <v>2506.4492524535772</v>
      </c>
    </row>
    <row r="28" spans="2:43">
      <c r="B28" s="59">
        <f t="shared" si="2"/>
        <v>41827</v>
      </c>
      <c r="C28" s="104">
        <f>PIQ!F32</f>
        <v>22.734911</v>
      </c>
      <c r="D28" s="65">
        <f>'AERnn C'!I30</f>
        <v>21</v>
      </c>
      <c r="E28" s="65">
        <f>'AER S'!I30</f>
        <v>23</v>
      </c>
      <c r="F28" s="65">
        <f>Avery!I30</f>
        <v>23.7</v>
      </c>
      <c r="G28" s="65">
        <f>Beach!I30</f>
        <v>19.8</v>
      </c>
      <c r="H28" s="65">
        <f>Bravo!I30</f>
        <v>24.4</v>
      </c>
      <c r="I28" s="65">
        <f>Comex!I30</f>
        <v>25</v>
      </c>
      <c r="J28" s="65">
        <f>Copper!I30</f>
        <v>22.4</v>
      </c>
      <c r="K28" s="65">
        <f>Crown!I30</f>
        <v>21</v>
      </c>
      <c r="L28" s="65">
        <f>DREnc!I30</f>
        <v>22.8</v>
      </c>
      <c r="M28" s="65">
        <f>Eaton!I30</f>
        <v>19.7</v>
      </c>
      <c r="N28" s="65">
        <f>Elicamex!I30</f>
        <v>21.1</v>
      </c>
      <c r="O28" s="65">
        <f>Euro!I30</f>
        <v>24.5</v>
      </c>
      <c r="P28" s="65">
        <f>Foam!I30</f>
        <v>22.3</v>
      </c>
      <c r="Q28" s="65">
        <f>Fracsa!I30</f>
        <v>23</v>
      </c>
      <c r="R28" s="65">
        <f>Hitachi!I30</f>
        <v>19.8</v>
      </c>
      <c r="S28" s="65">
        <f>Ipc!I30</f>
        <v>24.5</v>
      </c>
      <c r="T28" s="65">
        <f>Jafra!I30</f>
        <v>22.9</v>
      </c>
      <c r="U28" s="65">
        <f>'KH Méx'!I30</f>
        <v>20.7</v>
      </c>
      <c r="V28" s="65">
        <f>Kluber!I30</f>
        <v>21</v>
      </c>
      <c r="W28" s="65">
        <f>Messier!I30</f>
        <v>23.1</v>
      </c>
      <c r="X28" s="65">
        <f>Metokote!I30</f>
        <v>20.5</v>
      </c>
      <c r="Y28" s="65">
        <f>Mpi!U30</f>
        <v>0</v>
      </c>
      <c r="Z28" s="65">
        <f>Narmex!I30</f>
        <v>21.6</v>
      </c>
      <c r="AA28" s="65">
        <f>Norgren!I30</f>
        <v>22.5</v>
      </c>
      <c r="AB28" s="65">
        <f>Rohm!I30</f>
        <v>22.8</v>
      </c>
      <c r="AC28" s="65">
        <f>Ronal!U30</f>
        <v>25563</v>
      </c>
      <c r="AD28" s="65">
        <f>Samsung!U30</f>
        <v>18141</v>
      </c>
      <c r="AE28" s="65">
        <f>Securency!U30</f>
        <v>0</v>
      </c>
      <c r="AF28" s="65">
        <f>Tafime!U30</f>
        <v>7872</v>
      </c>
      <c r="AG28" s="65">
        <f>'Frenos Trw'!U30</f>
        <v>3124</v>
      </c>
      <c r="AH28" s="65">
        <f>Valeo!U30</f>
        <v>1131</v>
      </c>
      <c r="AI28" s="66">
        <f>Vrk!U30</f>
        <v>2508</v>
      </c>
      <c r="AJ28" s="67">
        <f t="shared" si="3"/>
        <v>58872.1</v>
      </c>
      <c r="AK28" s="76">
        <f t="shared" si="4"/>
        <v>-58849.365088999999</v>
      </c>
      <c r="AL28" s="82">
        <f t="shared" si="1"/>
        <v>2588.5021097729391</v>
      </c>
      <c r="AM28" s="84" t="s">
        <v>127</v>
      </c>
      <c r="AN28" s="74"/>
      <c r="AQ28" s="103">
        <f>SUM(C28:C34)</f>
        <v>158.14738799999998</v>
      </c>
    </row>
    <row r="29" spans="2:43" ht="15.75" thickBot="1">
      <c r="B29" s="59">
        <f t="shared" si="2"/>
        <v>41826</v>
      </c>
      <c r="C29" s="104">
        <f>PIQ!F33</f>
        <v>22.552344999999999</v>
      </c>
      <c r="D29" s="65">
        <f>'AERnn C'!I31</f>
        <v>19.100000000000001</v>
      </c>
      <c r="E29" s="65">
        <f>'AER S'!I31</f>
        <v>21.3</v>
      </c>
      <c r="F29" s="65">
        <f>Avery!I31</f>
        <v>20.5</v>
      </c>
      <c r="G29" s="65">
        <f>Beach!I31</f>
        <v>17.5</v>
      </c>
      <c r="H29" s="65">
        <f>Bravo!I31</f>
        <v>24</v>
      </c>
      <c r="I29" s="65">
        <f>Comex!I31</f>
        <v>23.8</v>
      </c>
      <c r="J29" s="65">
        <f>Copper!I31</f>
        <v>19.600000000000001</v>
      </c>
      <c r="K29" s="65">
        <f>Crown!I31</f>
        <v>20.399999999999999</v>
      </c>
      <c r="L29" s="65">
        <f>DREnc!I31</f>
        <v>18.600000000000001</v>
      </c>
      <c r="M29" s="65">
        <f>Eaton!I31</f>
        <v>18.7</v>
      </c>
      <c r="N29" s="65">
        <f>Elicamex!I31</f>
        <v>18.5</v>
      </c>
      <c r="O29" s="65">
        <f>Euro!I31</f>
        <v>24</v>
      </c>
      <c r="P29" s="65">
        <f>Foam!I31</f>
        <v>21.9</v>
      </c>
      <c r="Q29" s="65">
        <f>Fracsa!I31</f>
        <v>22.4</v>
      </c>
      <c r="R29" s="65">
        <f>Hitachi!I31</f>
        <v>18.600000000000001</v>
      </c>
      <c r="S29" s="65">
        <f>Ipc!I31</f>
        <v>21.4</v>
      </c>
      <c r="T29" s="65">
        <f>Jafra!I31</f>
        <v>21</v>
      </c>
      <c r="U29" s="65">
        <f>'KH Méx'!I31</f>
        <v>18.600000000000001</v>
      </c>
      <c r="V29" s="65">
        <f>Kluber!I31</f>
        <v>19.7</v>
      </c>
      <c r="W29" s="65">
        <f>Messier!I31</f>
        <v>21.8</v>
      </c>
      <c r="X29" s="65">
        <f>Metokote!I31</f>
        <v>19.100000000000001</v>
      </c>
      <c r="Y29" s="65">
        <f>Mpi!U31</f>
        <v>0</v>
      </c>
      <c r="Z29" s="65">
        <f>Narmex!I31</f>
        <v>20.3</v>
      </c>
      <c r="AA29" s="65">
        <f>Norgren!I31</f>
        <v>21.3</v>
      </c>
      <c r="AB29" s="65">
        <f>Rohm!I31</f>
        <v>21.7</v>
      </c>
      <c r="AC29" s="65">
        <f>Ronal!U31</f>
        <v>24561</v>
      </c>
      <c r="AD29" s="65">
        <f>Samsung!U31</f>
        <v>1433</v>
      </c>
      <c r="AE29" s="65">
        <f>Securency!U31</f>
        <v>0</v>
      </c>
      <c r="AF29" s="65">
        <f>Tafime!U31</f>
        <v>6909</v>
      </c>
      <c r="AG29" s="65">
        <f>'Frenos Trw'!U31</f>
        <v>1409</v>
      </c>
      <c r="AH29" s="65">
        <f>Valeo!U31</f>
        <v>95</v>
      </c>
      <c r="AI29" s="66">
        <f>Vrk!U31</f>
        <v>282</v>
      </c>
      <c r="AJ29" s="67">
        <f t="shared" si="3"/>
        <v>35182.800000000003</v>
      </c>
      <c r="AK29" s="76">
        <f t="shared" si="4"/>
        <v>-35160.247655000006</v>
      </c>
      <c r="AL29" s="83">
        <f t="shared" si="1"/>
        <v>1559.0506288813872</v>
      </c>
      <c r="AM29" s="88">
        <f>AVERAGE(AL28:AL34)</f>
        <v>2195.9262231146436</v>
      </c>
      <c r="AO29" s="74">
        <f>AM29</f>
        <v>2195.9262231146436</v>
      </c>
    </row>
    <row r="30" spans="2:43">
      <c r="B30" s="59">
        <f t="shared" si="2"/>
        <v>41825</v>
      </c>
      <c r="C30" s="104">
        <f>PIQ!F34</f>
        <v>22.643148</v>
      </c>
      <c r="D30" s="65">
        <f>'AERnn C'!I32</f>
        <v>20.8</v>
      </c>
      <c r="E30" s="65">
        <f>'AER S'!I32</f>
        <v>20.6</v>
      </c>
      <c r="F30" s="65">
        <f>Avery!I32</f>
        <v>21.6</v>
      </c>
      <c r="G30" s="65">
        <f>Beach!I32</f>
        <v>18.8</v>
      </c>
      <c r="H30" s="65">
        <f>Bravo!I32</f>
        <v>24.4</v>
      </c>
      <c r="I30" s="65">
        <f>Comex!I32</f>
        <v>24</v>
      </c>
      <c r="J30" s="65">
        <f>Copper!I32</f>
        <v>21.5</v>
      </c>
      <c r="K30" s="65">
        <f>Crown!I32</f>
        <v>21.1</v>
      </c>
      <c r="L30" s="65">
        <f>DREnc!I32</f>
        <v>20.2</v>
      </c>
      <c r="M30" s="65">
        <f>Eaton!I32</f>
        <v>19.5</v>
      </c>
      <c r="N30" s="65">
        <f>Elicamex!I32</f>
        <v>20.100000000000001</v>
      </c>
      <c r="O30" s="65">
        <f>Euro!I32</f>
        <v>24.4</v>
      </c>
      <c r="P30" s="65">
        <f>Foam!I32</f>
        <v>22.5</v>
      </c>
      <c r="Q30" s="65">
        <f>Fracsa!I32</f>
        <v>22.1</v>
      </c>
      <c r="R30" s="65">
        <f>Hitachi!I32</f>
        <v>19.600000000000001</v>
      </c>
      <c r="S30" s="65">
        <f>Ipc!I32</f>
        <v>21.9</v>
      </c>
      <c r="T30" s="65">
        <f>Jafra!I32</f>
        <v>20.5</v>
      </c>
      <c r="U30" s="65">
        <f>'KH Méx'!I32</f>
        <v>19.600000000000001</v>
      </c>
      <c r="V30" s="65">
        <f>Kluber!I32</f>
        <v>20.6</v>
      </c>
      <c r="W30" s="65">
        <f>Messier!I32</f>
        <v>22.8</v>
      </c>
      <c r="X30" s="65">
        <f>Metokote!I32</f>
        <v>19.7</v>
      </c>
      <c r="Y30" s="65">
        <f>Mpi!U32</f>
        <v>0</v>
      </c>
      <c r="Z30" s="65">
        <f>Narmex!I32</f>
        <v>20.2</v>
      </c>
      <c r="AA30" s="65">
        <f>Norgren!I32</f>
        <v>22.2</v>
      </c>
      <c r="AB30" s="65">
        <f>Rohm!I32</f>
        <v>21.9</v>
      </c>
      <c r="AC30" s="65">
        <f>Ronal!U32</f>
        <v>25725</v>
      </c>
      <c r="AD30" s="65">
        <f>Samsung!U32</f>
        <v>45</v>
      </c>
      <c r="AE30" s="65">
        <f>Securency!U32</f>
        <v>0</v>
      </c>
      <c r="AF30" s="65">
        <f>Tafime!U32</f>
        <v>7225</v>
      </c>
      <c r="AG30" s="65">
        <f>'Frenos Trw'!U32</f>
        <v>1268</v>
      </c>
      <c r="AH30" s="65">
        <f>Valeo!U32</f>
        <v>14</v>
      </c>
      <c r="AI30" s="66">
        <f>Vrk!U32</f>
        <v>1973</v>
      </c>
      <c r="AJ30" s="67">
        <f t="shared" si="3"/>
        <v>36760.6</v>
      </c>
      <c r="AK30" s="76">
        <f t="shared" si="4"/>
        <v>-36737.956851999996</v>
      </c>
      <c r="AL30" s="83">
        <f t="shared" si="1"/>
        <v>1622.4756757320138</v>
      </c>
      <c r="AM30" s="89" t="s">
        <v>133</v>
      </c>
    </row>
    <row r="31" spans="2:43">
      <c r="B31" s="59">
        <f t="shared" si="2"/>
        <v>41824</v>
      </c>
      <c r="C31" s="104">
        <f>PIQ!F35</f>
        <v>22.612438000000001</v>
      </c>
      <c r="D31" s="65">
        <f>'AERnn C'!I33</f>
        <v>21.1</v>
      </c>
      <c r="E31" s="65">
        <f>'AER S'!I33</f>
        <v>21.4</v>
      </c>
      <c r="F31" s="65">
        <f>Avery!I33</f>
        <v>22.4</v>
      </c>
      <c r="G31" s="65">
        <f>Beach!I33</f>
        <v>18.399999999999999</v>
      </c>
      <c r="H31" s="65">
        <f>Bravo!I33</f>
        <v>24.4</v>
      </c>
      <c r="I31" s="65">
        <f>Comex!I33</f>
        <v>23.9</v>
      </c>
      <c r="J31" s="65">
        <f>Copper!I33</f>
        <v>20.7</v>
      </c>
      <c r="K31" s="65">
        <f>Crown!I33</f>
        <v>21.5</v>
      </c>
      <c r="L31" s="65">
        <f>DREnc!I33</f>
        <v>19.5</v>
      </c>
      <c r="M31" s="65">
        <f>Eaton!I33</f>
        <v>19.3</v>
      </c>
      <c r="N31" s="65">
        <f>Elicamex!I33</f>
        <v>20.399999999999999</v>
      </c>
      <c r="O31" s="65">
        <f>Euro!I33</f>
        <v>24.5</v>
      </c>
      <c r="P31" s="65">
        <f>Foam!I33</f>
        <v>22.5</v>
      </c>
      <c r="Q31" s="65">
        <f>Fracsa!I33</f>
        <v>22.8</v>
      </c>
      <c r="R31" s="65">
        <f>Hitachi!I33</f>
        <v>18.7</v>
      </c>
      <c r="S31" s="65">
        <f>Ipc!I33</f>
        <v>22.2</v>
      </c>
      <c r="T31" s="65">
        <f>Jafra!I33</f>
        <v>22.3</v>
      </c>
      <c r="U31" s="65">
        <f>'KH Méx'!I33</f>
        <v>19</v>
      </c>
      <c r="V31" s="65">
        <f>Kluber!I33</f>
        <v>20</v>
      </c>
      <c r="W31" s="65">
        <f>Messier!I33</f>
        <v>22.7</v>
      </c>
      <c r="X31" s="65">
        <f>Metokote!I33</f>
        <v>20.399999999999999</v>
      </c>
      <c r="Y31" s="65">
        <f>Mpi!U33</f>
        <v>0</v>
      </c>
      <c r="Z31" s="65">
        <f>Narmex!I33</f>
        <v>21.4</v>
      </c>
      <c r="AA31" s="65">
        <f>Norgren!I33</f>
        <v>22.2</v>
      </c>
      <c r="AB31" s="65">
        <f>Rohm!I33</f>
        <v>22</v>
      </c>
      <c r="AC31" s="65">
        <f>Ronal!U33</f>
        <v>26876</v>
      </c>
      <c r="AD31" s="65">
        <f>Samsung!U33</f>
        <v>8673</v>
      </c>
      <c r="AE31" s="65">
        <f>Securency!U33</f>
        <v>0</v>
      </c>
      <c r="AF31" s="65">
        <f>Tafime!U33</f>
        <v>7581</v>
      </c>
      <c r="AG31" s="65">
        <f>'Frenos Trw'!U33</f>
        <v>2832</v>
      </c>
      <c r="AH31" s="65">
        <f>Valeo!U33</f>
        <v>24</v>
      </c>
      <c r="AI31" s="66">
        <f>Vrk!U33</f>
        <v>2401</v>
      </c>
      <c r="AJ31" s="67">
        <f t="shared" si="3"/>
        <v>48900.7</v>
      </c>
      <c r="AK31" s="76">
        <f t="shared" si="4"/>
        <v>-48878.087562000001</v>
      </c>
      <c r="AL31" s="83">
        <f t="shared" si="1"/>
        <v>2161.5576154150208</v>
      </c>
      <c r="AM31" s="90" t="s">
        <v>128</v>
      </c>
    </row>
    <row r="32" spans="2:43">
      <c r="B32" s="59">
        <f t="shared" si="2"/>
        <v>41823</v>
      </c>
      <c r="C32" s="104">
        <f>PIQ!F36</f>
        <v>22.604863999999999</v>
      </c>
      <c r="D32" s="65">
        <f>'AERnn C'!I34</f>
        <v>20.5</v>
      </c>
      <c r="E32" s="65">
        <f>'AER S'!I34</f>
        <v>21.4</v>
      </c>
      <c r="F32" s="65">
        <f>Avery!I34</f>
        <v>23.3</v>
      </c>
      <c r="G32" s="65">
        <f>Beach!I34</f>
        <v>18.100000000000001</v>
      </c>
      <c r="H32" s="65">
        <f>Bravo!I34</f>
        <v>24.3</v>
      </c>
      <c r="I32" s="65">
        <f>Comex!I34</f>
        <v>23.7</v>
      </c>
      <c r="J32" s="65">
        <f>Copper!I34</f>
        <v>20.7</v>
      </c>
      <c r="K32" s="65">
        <f>Crown!I34</f>
        <v>20.8</v>
      </c>
      <c r="L32" s="65">
        <f>DREnc!I34</f>
        <v>21.1</v>
      </c>
      <c r="M32" s="65">
        <f>Eaton!I34</f>
        <v>19.399999999999999</v>
      </c>
      <c r="N32" s="65">
        <f>Elicamex!I34</f>
        <v>20.100000000000001</v>
      </c>
      <c r="O32" s="65">
        <f>Euro!I34</f>
        <v>24.3</v>
      </c>
      <c r="P32" s="65">
        <f>Foam!I34</f>
        <v>21.5</v>
      </c>
      <c r="Q32" s="65">
        <f>Fracsa!I34</f>
        <v>23</v>
      </c>
      <c r="R32" s="65">
        <f>Hitachi!I34</f>
        <v>18.8</v>
      </c>
      <c r="S32" s="65">
        <f>Ipc!I34</f>
        <v>23.8</v>
      </c>
      <c r="T32" s="65">
        <f>Jafra!I34</f>
        <v>22.3</v>
      </c>
      <c r="U32" s="65">
        <f>'KH Méx'!I34</f>
        <v>19.100000000000001</v>
      </c>
      <c r="V32" s="65">
        <f>Kluber!I34</f>
        <v>20.2</v>
      </c>
      <c r="W32" s="65">
        <f>Messier!I34</f>
        <v>22.3</v>
      </c>
      <c r="X32" s="65">
        <f>Metokote!I34</f>
        <v>20.2</v>
      </c>
      <c r="Y32" s="65">
        <f>Mpi!U34</f>
        <v>0</v>
      </c>
      <c r="Z32" s="65">
        <f>Narmex!I34</f>
        <v>20.7</v>
      </c>
      <c r="AA32" s="65">
        <f>Norgren!I34</f>
        <v>22.3</v>
      </c>
      <c r="AB32" s="65">
        <f>Rohm!I34</f>
        <v>22.1</v>
      </c>
      <c r="AC32" s="65">
        <f>Ronal!U34</f>
        <v>26023</v>
      </c>
      <c r="AD32" s="65">
        <f>Samsung!U34</f>
        <v>16660</v>
      </c>
      <c r="AE32" s="65">
        <f>Securency!U34</f>
        <v>0</v>
      </c>
      <c r="AF32" s="65">
        <f>Tafime!U34</f>
        <v>6930</v>
      </c>
      <c r="AG32" s="65">
        <f>'Frenos Trw'!U34</f>
        <v>3149</v>
      </c>
      <c r="AH32" s="65">
        <f>Valeo!U34</f>
        <v>33</v>
      </c>
      <c r="AI32" s="66">
        <f>Vrk!U34</f>
        <v>2349</v>
      </c>
      <c r="AJ32" s="67">
        <f t="shared" si="3"/>
        <v>55658</v>
      </c>
      <c r="AK32" s="76">
        <f t="shared" si="4"/>
        <v>-55635.395135999999</v>
      </c>
      <c r="AL32" s="79">
        <f t="shared" si="1"/>
        <v>2461.2134422042973</v>
      </c>
    </row>
    <row r="33" spans="2:38">
      <c r="B33" s="59">
        <f>B34+1</f>
        <v>41822</v>
      </c>
      <c r="C33" s="104">
        <f>PIQ!F37</f>
        <v>22.453375000000001</v>
      </c>
      <c r="D33" s="65">
        <f>'AERnn C'!I35</f>
        <v>21.1</v>
      </c>
      <c r="E33" s="65">
        <f>'AER S'!I35</f>
        <v>22.7</v>
      </c>
      <c r="F33" s="65">
        <f>Avery!I35</f>
        <v>23.5</v>
      </c>
      <c r="G33" s="65">
        <f>Beach!I35</f>
        <v>18.5</v>
      </c>
      <c r="H33" s="65">
        <f>Bravo!I35</f>
        <v>24.4</v>
      </c>
      <c r="I33" s="65">
        <f>Comex!I35</f>
        <v>24</v>
      </c>
      <c r="J33" s="65">
        <f>Copper!I35</f>
        <v>20.9</v>
      </c>
      <c r="K33" s="65">
        <f>Crown!I35</f>
        <v>20.7</v>
      </c>
      <c r="L33" s="65">
        <f>DREnc!I35</f>
        <v>22.2</v>
      </c>
      <c r="M33" s="65">
        <f>Eaton!I35</f>
        <v>19.899999999999999</v>
      </c>
      <c r="N33" s="65">
        <f>Elicamex!I35</f>
        <v>21.4</v>
      </c>
      <c r="O33" s="65">
        <f>Euro!I35</f>
        <v>24.6</v>
      </c>
      <c r="P33" s="65">
        <f>Foam!I35</f>
        <v>22.3</v>
      </c>
      <c r="Q33" s="65">
        <f>Fracsa!I35</f>
        <v>22.9</v>
      </c>
      <c r="R33" s="65">
        <f>Hitachi!I35</f>
        <v>19.100000000000001</v>
      </c>
      <c r="S33" s="65">
        <f>Ipc!I35</f>
        <v>24.4</v>
      </c>
      <c r="T33" s="65">
        <f>Jafra!I35</f>
        <v>23</v>
      </c>
      <c r="U33" s="65">
        <f>'KH Méx'!I35</f>
        <v>20.100000000000001</v>
      </c>
      <c r="V33" s="65">
        <f>Kluber!I35</f>
        <v>20.6</v>
      </c>
      <c r="W33" s="65">
        <f>Messier!I35</f>
        <v>22.7</v>
      </c>
      <c r="X33" s="65">
        <f>Metokote!I35</f>
        <v>20.9</v>
      </c>
      <c r="Y33" s="65">
        <f>Mpi!U35</f>
        <v>0</v>
      </c>
      <c r="Z33" s="65">
        <f>Narmex!I35</f>
        <v>21</v>
      </c>
      <c r="AA33" s="65">
        <f>Norgren!I35</f>
        <v>22.4</v>
      </c>
      <c r="AB33" s="65">
        <f>Rohm!I35</f>
        <v>22.4</v>
      </c>
      <c r="AC33" s="65">
        <f>Ronal!U35</f>
        <v>25308</v>
      </c>
      <c r="AD33" s="65">
        <f>Samsung!U35</f>
        <v>16811</v>
      </c>
      <c r="AE33" s="65">
        <f>Securency!U35</f>
        <v>0</v>
      </c>
      <c r="AF33" s="65">
        <f>Tafime!U35</f>
        <v>7870</v>
      </c>
      <c r="AG33" s="65">
        <f>'Frenos Trw'!U35</f>
        <v>3165</v>
      </c>
      <c r="AH33" s="65">
        <f>Valeo!U35</f>
        <v>203</v>
      </c>
      <c r="AI33" s="66">
        <f>Vrk!U35</f>
        <v>2348</v>
      </c>
      <c r="AJ33" s="67">
        <f t="shared" si="3"/>
        <v>56230.7</v>
      </c>
      <c r="AK33" s="76">
        <f t="shared" si="4"/>
        <v>-56208.246625</v>
      </c>
      <c r="AL33" s="79">
        <f t="shared" si="1"/>
        <v>2503.3317541349575</v>
      </c>
    </row>
    <row r="34" spans="2:38" ht="15.75" thickBot="1">
      <c r="B34" s="98">
        <v>41821</v>
      </c>
      <c r="C34" s="106">
        <f>PIQ!F38</f>
        <v>22.546306999999999</v>
      </c>
      <c r="D34" s="71">
        <f>'AERnn C'!I36</f>
        <v>20.9</v>
      </c>
      <c r="E34" s="71">
        <f>'AER S'!I36</f>
        <v>21.8</v>
      </c>
      <c r="F34" s="71">
        <f>Avery!I36</f>
        <v>23.8</v>
      </c>
      <c r="G34" s="71">
        <f>Beach!I36</f>
        <v>19.3</v>
      </c>
      <c r="H34" s="71">
        <f>Bravo!I36</f>
        <v>21.9</v>
      </c>
      <c r="I34" s="71">
        <f>Comex!I36</f>
        <v>24.1</v>
      </c>
      <c r="J34" s="71">
        <f>Copper!I36</f>
        <v>22.4</v>
      </c>
      <c r="K34" s="71">
        <f>Crown!I36</f>
        <v>21.1</v>
      </c>
      <c r="L34" s="71">
        <f>DREnc!I36</f>
        <v>22</v>
      </c>
      <c r="M34" s="71">
        <f>Eaton!I36</f>
        <v>19.600000000000001</v>
      </c>
      <c r="N34" s="71">
        <f>Elicamex!I36</f>
        <v>21.2</v>
      </c>
      <c r="O34" s="71">
        <f>Euro!I36</f>
        <v>24.5</v>
      </c>
      <c r="P34" s="71">
        <f>Foam!I36</f>
        <v>22.3</v>
      </c>
      <c r="Q34" s="71">
        <f>Fracsa!I36</f>
        <v>22.2</v>
      </c>
      <c r="R34" s="71">
        <f>Hitachi!I36</f>
        <v>19.8</v>
      </c>
      <c r="S34" s="71">
        <f>Ipc!I36</f>
        <v>24.5</v>
      </c>
      <c r="T34" s="71">
        <f>Jafra!I36</f>
        <v>22.8</v>
      </c>
      <c r="U34" s="71">
        <f>'KH Méx'!I36</f>
        <v>20.399999999999999</v>
      </c>
      <c r="V34" s="71">
        <f>Kluber!I36</f>
        <v>22.1</v>
      </c>
      <c r="W34" s="71">
        <f>Messier!I36</f>
        <v>23.1</v>
      </c>
      <c r="X34" s="71">
        <f>Metokote!I36</f>
        <v>20.8</v>
      </c>
      <c r="Y34" s="71">
        <f>Mpi!U36</f>
        <v>0</v>
      </c>
      <c r="Z34" s="71">
        <f>Narmex!I36</f>
        <v>21.7</v>
      </c>
      <c r="AA34" s="71">
        <f>Norgren!I36</f>
        <v>22.6</v>
      </c>
      <c r="AB34" s="71">
        <f>Rohm!I36</f>
        <v>22.7</v>
      </c>
      <c r="AC34" s="71">
        <f>Ronal!U36</f>
        <v>25954</v>
      </c>
      <c r="AD34" s="71">
        <f>Samsung!U36</f>
        <v>16436</v>
      </c>
      <c r="AE34" s="71">
        <f>Securency!U36</f>
        <v>0</v>
      </c>
      <c r="AF34" s="71">
        <f>Tafime!U36</f>
        <v>7583</v>
      </c>
      <c r="AG34" s="71">
        <f>'Frenos Trw'!U36</f>
        <v>3262</v>
      </c>
      <c r="AH34" s="71">
        <f>Valeo!U36</f>
        <v>217</v>
      </c>
      <c r="AI34" s="72">
        <f>Vrk!U36</f>
        <v>1853</v>
      </c>
      <c r="AJ34" s="73">
        <f t="shared" si="3"/>
        <v>55832.6</v>
      </c>
      <c r="AK34" s="78">
        <f t="shared" si="4"/>
        <v>-55810.053693000002</v>
      </c>
      <c r="AL34" s="81">
        <f t="shared" si="1"/>
        <v>2475.3523356618894</v>
      </c>
    </row>
    <row r="35" spans="2:38"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201445</v>
      </c>
      <c r="T6" s="22">
        <v>31</v>
      </c>
      <c r="U6" s="23">
        <f>D6-D7</f>
        <v>2420</v>
      </c>
      <c r="V6" s="24">
        <v>1</v>
      </c>
    </row>
    <row r="7" spans="1:22">
      <c r="A7" s="16">
        <v>31</v>
      </c>
      <c r="D7">
        <v>199025</v>
      </c>
      <c r="T7" s="16">
        <v>30</v>
      </c>
      <c r="U7" s="23">
        <f>D7-D8</f>
        <v>2401</v>
      </c>
      <c r="V7" s="4"/>
    </row>
    <row r="8" spans="1:22">
      <c r="A8" s="16">
        <v>30</v>
      </c>
      <c r="D8">
        <v>196624</v>
      </c>
      <c r="T8" s="16">
        <v>29</v>
      </c>
      <c r="U8" s="23">
        <f>D8-D9</f>
        <v>2317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194307</v>
      </c>
      <c r="E9">
        <v>28074</v>
      </c>
      <c r="F9">
        <v>6.9709890000000003</v>
      </c>
      <c r="G9">
        <v>0</v>
      </c>
      <c r="H9">
        <v>88.391000000000005</v>
      </c>
      <c r="I9">
        <v>20.5</v>
      </c>
      <c r="J9">
        <v>90.4</v>
      </c>
      <c r="K9">
        <v>272.5</v>
      </c>
      <c r="L9">
        <v>1.0126999999999999</v>
      </c>
      <c r="M9">
        <v>83.912000000000006</v>
      </c>
      <c r="N9">
        <v>91.697000000000003</v>
      </c>
      <c r="O9">
        <v>85.911000000000001</v>
      </c>
      <c r="P9">
        <v>17.600000000000001</v>
      </c>
      <c r="Q9">
        <v>24.9</v>
      </c>
      <c r="R9">
        <v>19.600000000000001</v>
      </c>
      <c r="S9">
        <v>5.77</v>
      </c>
      <c r="T9" s="22">
        <v>28</v>
      </c>
      <c r="U9" s="23">
        <f t="shared" ref="U9:U36" si="0">D9-D10</f>
        <v>2136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192171</v>
      </c>
      <c r="E10">
        <v>27774</v>
      </c>
      <c r="F10">
        <v>6.979438</v>
      </c>
      <c r="G10">
        <v>0</v>
      </c>
      <c r="H10">
        <v>91.432000000000002</v>
      </c>
      <c r="I10">
        <v>21.4</v>
      </c>
      <c r="J10">
        <v>9.3000000000000007</v>
      </c>
      <c r="K10">
        <v>341.8</v>
      </c>
      <c r="L10">
        <v>1.0126999999999999</v>
      </c>
      <c r="M10">
        <v>85.93</v>
      </c>
      <c r="N10">
        <v>93.649000000000001</v>
      </c>
      <c r="O10">
        <v>86.179000000000002</v>
      </c>
      <c r="P10">
        <v>12.4</v>
      </c>
      <c r="Q10">
        <v>31.1</v>
      </c>
      <c r="R10">
        <v>20.100000000000001</v>
      </c>
      <c r="S10">
        <v>5.75</v>
      </c>
      <c r="T10" s="16">
        <v>27</v>
      </c>
      <c r="U10" s="23">
        <f t="shared" si="0"/>
        <v>224</v>
      </c>
      <c r="V10" s="16"/>
    </row>
    <row r="11" spans="1:22">
      <c r="A11" s="16">
        <v>27</v>
      </c>
      <c r="B11" t="s">
        <v>174</v>
      </c>
      <c r="C11" t="s">
        <v>13</v>
      </c>
      <c r="D11">
        <v>191947</v>
      </c>
      <c r="E11">
        <v>27743</v>
      </c>
      <c r="F11">
        <v>7.5317930000000004</v>
      </c>
      <c r="G11">
        <v>0</v>
      </c>
      <c r="H11">
        <v>91.638000000000005</v>
      </c>
      <c r="I11">
        <v>20.3</v>
      </c>
      <c r="J11">
        <v>22.3</v>
      </c>
      <c r="K11">
        <v>151.69999999999999</v>
      </c>
      <c r="L11">
        <v>1.0145999999999999</v>
      </c>
      <c r="M11">
        <v>88.070999999999998</v>
      </c>
      <c r="N11">
        <v>93.966999999999999</v>
      </c>
      <c r="O11">
        <v>91.971999999999994</v>
      </c>
      <c r="P11">
        <v>13.6</v>
      </c>
      <c r="Q11">
        <v>29.4</v>
      </c>
      <c r="R11">
        <v>15.2</v>
      </c>
      <c r="S11">
        <v>5.77</v>
      </c>
      <c r="T11" s="16">
        <v>26</v>
      </c>
      <c r="U11" s="23">
        <f t="shared" si="0"/>
        <v>513</v>
      </c>
      <c r="V11" s="16"/>
    </row>
    <row r="12" spans="1:22">
      <c r="A12" s="16">
        <v>26</v>
      </c>
      <c r="B12" t="s">
        <v>173</v>
      </c>
      <c r="C12" t="s">
        <v>13</v>
      </c>
      <c r="D12">
        <v>191434</v>
      </c>
      <c r="E12">
        <v>27671</v>
      </c>
      <c r="F12">
        <v>7.2503500000000001</v>
      </c>
      <c r="G12">
        <v>0</v>
      </c>
      <c r="H12">
        <v>89.379000000000005</v>
      </c>
      <c r="I12">
        <v>20.6</v>
      </c>
      <c r="J12">
        <v>83.5</v>
      </c>
      <c r="K12">
        <v>202.2</v>
      </c>
      <c r="L12">
        <v>1.0133000000000001</v>
      </c>
      <c r="M12">
        <v>85.227000000000004</v>
      </c>
      <c r="N12">
        <v>92.927999999999997</v>
      </c>
      <c r="O12">
        <v>89.864000000000004</v>
      </c>
      <c r="P12">
        <v>16.399999999999999</v>
      </c>
      <c r="Q12">
        <v>24.3</v>
      </c>
      <c r="R12">
        <v>19.899999999999999</v>
      </c>
      <c r="S12">
        <v>5.76</v>
      </c>
      <c r="T12" s="16">
        <v>25</v>
      </c>
      <c r="U12" s="23">
        <f t="shared" si="0"/>
        <v>1984</v>
      </c>
      <c r="V12" s="16"/>
    </row>
    <row r="13" spans="1:22">
      <c r="A13" s="16">
        <v>25</v>
      </c>
      <c r="B13" t="s">
        <v>172</v>
      </c>
      <c r="C13" t="s">
        <v>13</v>
      </c>
      <c r="D13">
        <v>189450</v>
      </c>
      <c r="E13">
        <v>27394</v>
      </c>
      <c r="F13">
        <v>7.266661</v>
      </c>
      <c r="G13">
        <v>0</v>
      </c>
      <c r="H13">
        <v>89.566000000000003</v>
      </c>
      <c r="I13">
        <v>20.2</v>
      </c>
      <c r="J13">
        <v>79.3</v>
      </c>
      <c r="K13">
        <v>225.1</v>
      </c>
      <c r="L13">
        <v>1.0133000000000001</v>
      </c>
      <c r="M13">
        <v>85.265000000000001</v>
      </c>
      <c r="N13">
        <v>93.39</v>
      </c>
      <c r="O13">
        <v>90.16</v>
      </c>
      <c r="P13">
        <v>16.3</v>
      </c>
      <c r="Q13">
        <v>23.9</v>
      </c>
      <c r="R13">
        <v>20.100000000000001</v>
      </c>
      <c r="S13">
        <v>5.75</v>
      </c>
      <c r="T13" s="16">
        <v>24</v>
      </c>
      <c r="U13" s="23">
        <f t="shared" si="0"/>
        <v>1880</v>
      </c>
      <c r="V13" s="16"/>
    </row>
    <row r="14" spans="1:22">
      <c r="A14" s="16">
        <v>24</v>
      </c>
      <c r="B14" t="s">
        <v>171</v>
      </c>
      <c r="C14" t="s">
        <v>13</v>
      </c>
      <c r="D14">
        <v>187570</v>
      </c>
      <c r="E14">
        <v>27133</v>
      </c>
      <c r="F14">
        <v>6.9240750000000002</v>
      </c>
      <c r="G14">
        <v>0</v>
      </c>
      <c r="H14">
        <v>88.734999999999999</v>
      </c>
      <c r="I14">
        <v>20.7</v>
      </c>
      <c r="J14">
        <v>87.5</v>
      </c>
      <c r="K14">
        <v>220</v>
      </c>
      <c r="L14">
        <v>1.0125</v>
      </c>
      <c r="M14">
        <v>85.475999999999999</v>
      </c>
      <c r="N14">
        <v>91.61</v>
      </c>
      <c r="O14">
        <v>85.525000000000006</v>
      </c>
      <c r="P14">
        <v>18.2</v>
      </c>
      <c r="Q14">
        <v>23.9</v>
      </c>
      <c r="R14">
        <v>20.399999999999999</v>
      </c>
      <c r="S14">
        <v>5.78</v>
      </c>
      <c r="T14" s="16">
        <v>23</v>
      </c>
      <c r="U14" s="23">
        <f t="shared" si="0"/>
        <v>2081</v>
      </c>
      <c r="V14" s="16"/>
    </row>
    <row r="15" spans="1:22">
      <c r="A15" s="16">
        <v>23</v>
      </c>
      <c r="B15" t="s">
        <v>170</v>
      </c>
      <c r="C15" t="s">
        <v>13</v>
      </c>
      <c r="D15">
        <v>185489</v>
      </c>
      <c r="E15">
        <v>26841</v>
      </c>
      <c r="F15">
        <v>6.9560259999999996</v>
      </c>
      <c r="G15">
        <v>0</v>
      </c>
      <c r="H15">
        <v>89.13</v>
      </c>
      <c r="I15">
        <v>21</v>
      </c>
      <c r="J15">
        <v>84</v>
      </c>
      <c r="K15">
        <v>231.4</v>
      </c>
      <c r="L15">
        <v>1.0125</v>
      </c>
      <c r="M15">
        <v>85.897000000000006</v>
      </c>
      <c r="N15">
        <v>91.99</v>
      </c>
      <c r="O15">
        <v>86.126000000000005</v>
      </c>
      <c r="P15">
        <v>17.899999999999999</v>
      </c>
      <c r="Q15">
        <v>24.5</v>
      </c>
      <c r="R15">
        <v>20.9</v>
      </c>
      <c r="S15">
        <v>5.77</v>
      </c>
      <c r="T15" s="16">
        <v>22</v>
      </c>
      <c r="U15" s="23">
        <f t="shared" si="0"/>
        <v>1996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183493</v>
      </c>
      <c r="E16">
        <v>26562</v>
      </c>
      <c r="F16">
        <v>7.0485179999999996</v>
      </c>
      <c r="G16">
        <v>0</v>
      </c>
      <c r="H16">
        <v>90.116</v>
      </c>
      <c r="I16">
        <v>21.2</v>
      </c>
      <c r="J16">
        <v>77.599999999999994</v>
      </c>
      <c r="K16">
        <v>222.7</v>
      </c>
      <c r="L16">
        <v>1.0127999999999999</v>
      </c>
      <c r="M16">
        <v>86.32</v>
      </c>
      <c r="N16">
        <v>94.951999999999998</v>
      </c>
      <c r="O16">
        <v>87.349000000000004</v>
      </c>
      <c r="P16">
        <v>15.9</v>
      </c>
      <c r="Q16">
        <v>25.8</v>
      </c>
      <c r="R16">
        <v>20.7</v>
      </c>
      <c r="S16">
        <v>5.79</v>
      </c>
      <c r="T16" s="22">
        <v>21</v>
      </c>
      <c r="U16" s="23">
        <f t="shared" si="0"/>
        <v>1839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181654</v>
      </c>
      <c r="E17">
        <v>26307</v>
      </c>
      <c r="F17">
        <v>7.2261119999999996</v>
      </c>
      <c r="G17">
        <v>0</v>
      </c>
      <c r="H17">
        <v>91.524000000000001</v>
      </c>
      <c r="I17">
        <v>22.3</v>
      </c>
      <c r="J17">
        <v>13.9</v>
      </c>
      <c r="K17">
        <v>210.2</v>
      </c>
      <c r="L17">
        <v>1.0130999999999999</v>
      </c>
      <c r="M17">
        <v>87.254999999999995</v>
      </c>
      <c r="N17">
        <v>93.484999999999999</v>
      </c>
      <c r="O17">
        <v>89.772000000000006</v>
      </c>
      <c r="P17">
        <v>12.3</v>
      </c>
      <c r="Q17">
        <v>34.299999999999997</v>
      </c>
      <c r="R17">
        <v>20.6</v>
      </c>
      <c r="S17">
        <v>5.76</v>
      </c>
      <c r="T17" s="16">
        <v>20</v>
      </c>
      <c r="U17" s="23">
        <f t="shared" si="0"/>
        <v>334</v>
      </c>
      <c r="V17" s="16"/>
    </row>
    <row r="18" spans="1:22">
      <c r="A18" s="16">
        <v>20</v>
      </c>
      <c r="B18" t="s">
        <v>167</v>
      </c>
      <c r="C18" t="s">
        <v>13</v>
      </c>
      <c r="D18">
        <v>181320</v>
      </c>
      <c r="E18">
        <v>26261</v>
      </c>
      <c r="F18">
        <v>7.48238</v>
      </c>
      <c r="G18">
        <v>0</v>
      </c>
      <c r="H18">
        <v>91.948999999999998</v>
      </c>
      <c r="I18">
        <v>19.600000000000001</v>
      </c>
      <c r="J18">
        <v>43.8</v>
      </c>
      <c r="K18">
        <v>147</v>
      </c>
      <c r="L18">
        <v>1.0143</v>
      </c>
      <c r="M18">
        <v>89.200999999999993</v>
      </c>
      <c r="N18">
        <v>94.686999999999998</v>
      </c>
      <c r="O18">
        <v>91.876999999999995</v>
      </c>
      <c r="P18">
        <v>14.8</v>
      </c>
      <c r="Q18">
        <v>24.5</v>
      </c>
      <c r="R18">
        <v>16.7</v>
      </c>
      <c r="S18">
        <v>5.78</v>
      </c>
      <c r="T18" s="16">
        <v>19</v>
      </c>
      <c r="U18" s="23">
        <f t="shared" si="0"/>
        <v>1039</v>
      </c>
      <c r="V18" s="16"/>
    </row>
    <row r="19" spans="1:22">
      <c r="A19" s="16">
        <v>19</v>
      </c>
      <c r="B19" t="s">
        <v>166</v>
      </c>
      <c r="C19" t="s">
        <v>13</v>
      </c>
      <c r="D19">
        <v>180281</v>
      </c>
      <c r="E19">
        <v>26118</v>
      </c>
      <c r="F19">
        <v>7.3250419999999998</v>
      </c>
      <c r="G19">
        <v>0</v>
      </c>
      <c r="H19">
        <v>91.061999999999998</v>
      </c>
      <c r="I19">
        <v>19.600000000000001</v>
      </c>
      <c r="J19">
        <v>63.7</v>
      </c>
      <c r="K19">
        <v>200.3</v>
      </c>
      <c r="L19">
        <v>1.0135000000000001</v>
      </c>
      <c r="M19">
        <v>87.451999999999998</v>
      </c>
      <c r="N19">
        <v>93.72</v>
      </c>
      <c r="O19">
        <v>90.769000000000005</v>
      </c>
      <c r="P19">
        <v>16</v>
      </c>
      <c r="Q19">
        <v>24.1</v>
      </c>
      <c r="R19">
        <v>19.600000000000001</v>
      </c>
      <c r="S19">
        <v>5.77</v>
      </c>
      <c r="T19" s="16">
        <v>18</v>
      </c>
      <c r="U19" s="23">
        <f t="shared" si="0"/>
        <v>1488</v>
      </c>
      <c r="V19" s="16"/>
    </row>
    <row r="20" spans="1:22">
      <c r="A20" s="16">
        <v>18</v>
      </c>
      <c r="B20" t="s">
        <v>165</v>
      </c>
      <c r="C20" t="s">
        <v>13</v>
      </c>
      <c r="D20">
        <v>178793</v>
      </c>
      <c r="E20">
        <v>25913</v>
      </c>
      <c r="F20">
        <v>7.1669219999999996</v>
      </c>
      <c r="G20">
        <v>0</v>
      </c>
      <c r="H20">
        <v>89.584999999999994</v>
      </c>
      <c r="I20">
        <v>20.3</v>
      </c>
      <c r="J20">
        <v>69.3</v>
      </c>
      <c r="K20">
        <v>205.5</v>
      </c>
      <c r="L20">
        <v>1.0130999999999999</v>
      </c>
      <c r="M20">
        <v>86.51</v>
      </c>
      <c r="N20">
        <v>92.105999999999995</v>
      </c>
      <c r="O20">
        <v>88.632999999999996</v>
      </c>
      <c r="P20">
        <v>16.7</v>
      </c>
      <c r="Q20">
        <v>24.2</v>
      </c>
      <c r="R20">
        <v>19.7</v>
      </c>
      <c r="S20">
        <v>5.77</v>
      </c>
      <c r="T20" s="16">
        <v>17</v>
      </c>
      <c r="U20" s="23">
        <f t="shared" si="0"/>
        <v>1626</v>
      </c>
      <c r="V20" s="16"/>
    </row>
    <row r="21" spans="1:22">
      <c r="A21" s="16">
        <v>17</v>
      </c>
      <c r="B21" t="s">
        <v>164</v>
      </c>
      <c r="C21" t="s">
        <v>13</v>
      </c>
      <c r="D21">
        <v>177167</v>
      </c>
      <c r="E21">
        <v>25687</v>
      </c>
      <c r="F21">
        <v>7.0602520000000002</v>
      </c>
      <c r="G21">
        <v>0</v>
      </c>
      <c r="H21">
        <v>89.878</v>
      </c>
      <c r="I21">
        <v>19.8</v>
      </c>
      <c r="J21">
        <v>72.7</v>
      </c>
      <c r="K21">
        <v>216.3</v>
      </c>
      <c r="L21">
        <v>1.0127999999999999</v>
      </c>
      <c r="M21">
        <v>85.983000000000004</v>
      </c>
      <c r="N21">
        <v>93.513000000000005</v>
      </c>
      <c r="O21">
        <v>87.472999999999999</v>
      </c>
      <c r="P21">
        <v>15.3</v>
      </c>
      <c r="Q21">
        <v>23.7</v>
      </c>
      <c r="R21">
        <v>20.6</v>
      </c>
      <c r="S21">
        <v>5.77</v>
      </c>
      <c r="T21" s="16">
        <v>16</v>
      </c>
      <c r="U21" s="23">
        <f t="shared" si="0"/>
        <v>1720</v>
      </c>
      <c r="V21" s="16"/>
    </row>
    <row r="22" spans="1:22">
      <c r="A22" s="16">
        <v>16</v>
      </c>
      <c r="B22" t="s">
        <v>149</v>
      </c>
      <c r="C22" t="s">
        <v>13</v>
      </c>
      <c r="D22">
        <v>175447</v>
      </c>
      <c r="E22">
        <v>25447</v>
      </c>
      <c r="F22">
        <v>7.1001729999999998</v>
      </c>
      <c r="G22">
        <v>0</v>
      </c>
      <c r="H22">
        <v>89.628</v>
      </c>
      <c r="I22">
        <v>20.5</v>
      </c>
      <c r="J22">
        <v>79.3</v>
      </c>
      <c r="K22">
        <v>231.8</v>
      </c>
      <c r="L22">
        <v>1.0128999999999999</v>
      </c>
      <c r="M22">
        <v>86.528999999999996</v>
      </c>
      <c r="N22">
        <v>94.807000000000002</v>
      </c>
      <c r="O22">
        <v>87.888000000000005</v>
      </c>
      <c r="P22">
        <v>16.8</v>
      </c>
      <c r="Q22">
        <v>24.2</v>
      </c>
      <c r="R22">
        <v>20.2</v>
      </c>
      <c r="S22">
        <v>5.76</v>
      </c>
      <c r="T22" s="16">
        <v>15</v>
      </c>
      <c r="U22" s="23">
        <f t="shared" si="0"/>
        <v>1887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173560</v>
      </c>
      <c r="E23">
        <v>25185</v>
      </c>
      <c r="F23">
        <v>7.1721459999999997</v>
      </c>
      <c r="G23">
        <v>0</v>
      </c>
      <c r="H23">
        <v>89.697999999999993</v>
      </c>
      <c r="I23">
        <v>19.600000000000001</v>
      </c>
      <c r="J23">
        <v>70.2</v>
      </c>
      <c r="K23">
        <v>374.1</v>
      </c>
      <c r="L23">
        <v>1.0129999999999999</v>
      </c>
      <c r="M23">
        <v>87.052000000000007</v>
      </c>
      <c r="N23">
        <v>91.668000000000006</v>
      </c>
      <c r="O23">
        <v>89.001000000000005</v>
      </c>
      <c r="P23">
        <v>13.5</v>
      </c>
      <c r="Q23">
        <v>22.9</v>
      </c>
      <c r="R23">
        <v>20.5</v>
      </c>
      <c r="S23">
        <v>5.77</v>
      </c>
      <c r="T23" s="22">
        <v>14</v>
      </c>
      <c r="U23" s="23">
        <f t="shared" si="0"/>
        <v>1670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171890</v>
      </c>
      <c r="E24">
        <v>24952</v>
      </c>
      <c r="F24">
        <v>7.2260270000000002</v>
      </c>
      <c r="G24">
        <v>0</v>
      </c>
      <c r="H24">
        <v>92.468999999999994</v>
      </c>
      <c r="I24">
        <v>20.399999999999999</v>
      </c>
      <c r="J24">
        <v>36.9</v>
      </c>
      <c r="K24">
        <v>215.8</v>
      </c>
      <c r="L24">
        <v>1.0130999999999999</v>
      </c>
      <c r="M24">
        <v>88.703999999999994</v>
      </c>
      <c r="N24">
        <v>94.988</v>
      </c>
      <c r="O24">
        <v>89.873000000000005</v>
      </c>
      <c r="P24">
        <v>14.2</v>
      </c>
      <c r="Q24">
        <v>26.7</v>
      </c>
      <c r="R24">
        <v>20.9</v>
      </c>
      <c r="S24">
        <v>5.78</v>
      </c>
      <c r="T24" s="16">
        <v>13</v>
      </c>
      <c r="U24" s="23">
        <f t="shared" si="0"/>
        <v>812</v>
      </c>
      <c r="V24" s="16"/>
    </row>
    <row r="25" spans="1:22">
      <c r="A25" s="16">
        <v>13</v>
      </c>
      <c r="B25" t="s">
        <v>152</v>
      </c>
      <c r="C25" t="s">
        <v>13</v>
      </c>
      <c r="D25">
        <v>171078</v>
      </c>
      <c r="E25">
        <v>24843</v>
      </c>
      <c r="F25">
        <v>7.4370620000000001</v>
      </c>
      <c r="G25">
        <v>0</v>
      </c>
      <c r="H25">
        <v>93.245000000000005</v>
      </c>
      <c r="I25">
        <v>20.100000000000001</v>
      </c>
      <c r="J25">
        <v>22</v>
      </c>
      <c r="K25">
        <v>65.400000000000006</v>
      </c>
      <c r="L25">
        <v>1.0138</v>
      </c>
      <c r="M25">
        <v>91.376999999999995</v>
      </c>
      <c r="N25">
        <v>94.968000000000004</v>
      </c>
      <c r="O25">
        <v>92.072000000000003</v>
      </c>
      <c r="P25">
        <v>14.9</v>
      </c>
      <c r="Q25">
        <v>27.3</v>
      </c>
      <c r="R25">
        <v>18.899999999999999</v>
      </c>
      <c r="S25">
        <v>5.77</v>
      </c>
      <c r="T25" s="16">
        <v>12</v>
      </c>
      <c r="U25" s="23">
        <f t="shared" si="0"/>
        <v>442</v>
      </c>
      <c r="V25" s="16"/>
    </row>
    <row r="26" spans="1:22">
      <c r="A26" s="16">
        <v>12</v>
      </c>
      <c r="B26" t="s">
        <v>153</v>
      </c>
      <c r="C26" t="s">
        <v>13</v>
      </c>
      <c r="D26">
        <v>170636</v>
      </c>
      <c r="E26">
        <v>24784</v>
      </c>
      <c r="F26">
        <v>7.5368269999999997</v>
      </c>
      <c r="G26">
        <v>0</v>
      </c>
      <c r="H26">
        <v>92.549000000000007</v>
      </c>
      <c r="I26">
        <v>18.7</v>
      </c>
      <c r="J26">
        <v>47.8</v>
      </c>
      <c r="K26">
        <v>180.9</v>
      </c>
      <c r="L26">
        <v>1.0141</v>
      </c>
      <c r="M26">
        <v>88.555000000000007</v>
      </c>
      <c r="N26">
        <v>94.436999999999998</v>
      </c>
      <c r="O26">
        <v>93.42</v>
      </c>
      <c r="P26">
        <v>14.7</v>
      </c>
      <c r="Q26">
        <v>21.8</v>
      </c>
      <c r="R26">
        <v>18.8</v>
      </c>
      <c r="S26">
        <v>5.77</v>
      </c>
      <c r="T26" s="16">
        <v>11</v>
      </c>
      <c r="U26" s="23">
        <f t="shared" si="0"/>
        <v>1090</v>
      </c>
      <c r="V26" s="16"/>
    </row>
    <row r="27" spans="1:22">
      <c r="A27" s="16">
        <v>11</v>
      </c>
      <c r="B27" t="s">
        <v>154</v>
      </c>
      <c r="C27" t="s">
        <v>13</v>
      </c>
      <c r="D27">
        <v>169546</v>
      </c>
      <c r="E27">
        <v>24636</v>
      </c>
      <c r="F27">
        <v>7.3376910000000004</v>
      </c>
      <c r="G27">
        <v>0</v>
      </c>
      <c r="H27">
        <v>90.644000000000005</v>
      </c>
      <c r="I27">
        <v>18.5</v>
      </c>
      <c r="J27">
        <v>45.6</v>
      </c>
      <c r="K27">
        <v>224.7</v>
      </c>
      <c r="L27">
        <v>1.0136000000000001</v>
      </c>
      <c r="M27">
        <v>88.53</v>
      </c>
      <c r="N27">
        <v>92.739000000000004</v>
      </c>
      <c r="O27">
        <v>90.673000000000002</v>
      </c>
      <c r="P27">
        <v>15.1</v>
      </c>
      <c r="Q27">
        <v>23.3</v>
      </c>
      <c r="R27">
        <v>18.8</v>
      </c>
      <c r="S27">
        <v>5.76</v>
      </c>
      <c r="T27" s="16">
        <v>10</v>
      </c>
      <c r="U27" s="23">
        <f t="shared" si="0"/>
        <v>1070</v>
      </c>
      <c r="V27" s="16"/>
    </row>
    <row r="28" spans="1:22">
      <c r="A28" s="16">
        <v>10</v>
      </c>
      <c r="B28" t="s">
        <v>155</v>
      </c>
      <c r="C28" t="s">
        <v>13</v>
      </c>
      <c r="D28">
        <v>168476</v>
      </c>
      <c r="E28">
        <v>24489</v>
      </c>
      <c r="F28">
        <v>7.1498989999999996</v>
      </c>
      <c r="G28">
        <v>0</v>
      </c>
      <c r="H28">
        <v>89.852999999999994</v>
      </c>
      <c r="I28">
        <v>19.399999999999999</v>
      </c>
      <c r="J28">
        <v>44.2</v>
      </c>
      <c r="K28">
        <v>225.9</v>
      </c>
      <c r="L28">
        <v>1.0130999999999999</v>
      </c>
      <c r="M28">
        <v>85.114000000000004</v>
      </c>
      <c r="N28">
        <v>93.287000000000006</v>
      </c>
      <c r="O28">
        <v>88.53</v>
      </c>
      <c r="P28">
        <v>16.3</v>
      </c>
      <c r="Q28">
        <v>24.2</v>
      </c>
      <c r="R28">
        <v>20.100000000000001</v>
      </c>
      <c r="S28">
        <v>5.77</v>
      </c>
      <c r="T28" s="16">
        <v>9</v>
      </c>
      <c r="U28" s="23">
        <f t="shared" si="0"/>
        <v>1001</v>
      </c>
      <c r="V28" s="16"/>
    </row>
    <row r="29" spans="1:22">
      <c r="A29" s="16">
        <v>9</v>
      </c>
      <c r="B29" t="s">
        <v>156</v>
      </c>
      <c r="C29" t="s">
        <v>13</v>
      </c>
      <c r="D29">
        <v>167475</v>
      </c>
      <c r="E29">
        <v>24348</v>
      </c>
      <c r="F29">
        <v>7.1267399999999999</v>
      </c>
      <c r="G29">
        <v>0</v>
      </c>
      <c r="H29">
        <v>89.358000000000004</v>
      </c>
      <c r="I29">
        <v>19.2</v>
      </c>
      <c r="J29">
        <v>29.6</v>
      </c>
      <c r="K29">
        <v>266.39999999999998</v>
      </c>
      <c r="L29">
        <v>1.0130999999999999</v>
      </c>
      <c r="M29">
        <v>85.792000000000002</v>
      </c>
      <c r="N29">
        <v>92.308999999999997</v>
      </c>
      <c r="O29">
        <v>87.876999999999995</v>
      </c>
      <c r="P29">
        <v>14.5</v>
      </c>
      <c r="Q29">
        <v>24.7</v>
      </c>
      <c r="R29">
        <v>19.100000000000001</v>
      </c>
      <c r="S29">
        <v>5.78</v>
      </c>
      <c r="T29" s="16">
        <v>8</v>
      </c>
      <c r="U29" s="23">
        <f t="shared" si="0"/>
        <v>688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166787</v>
      </c>
      <c r="E30">
        <v>24251</v>
      </c>
      <c r="F30">
        <v>6.9657280000000004</v>
      </c>
      <c r="G30">
        <v>0</v>
      </c>
      <c r="H30">
        <v>90.225999999999999</v>
      </c>
      <c r="I30">
        <v>19.8</v>
      </c>
      <c r="J30">
        <v>41.5</v>
      </c>
      <c r="K30">
        <v>311.10000000000002</v>
      </c>
      <c r="L30">
        <v>1.0125999999999999</v>
      </c>
      <c r="M30">
        <v>86.22</v>
      </c>
      <c r="N30">
        <v>92.834000000000003</v>
      </c>
      <c r="O30">
        <v>86.245999999999995</v>
      </c>
      <c r="P30">
        <v>14.7</v>
      </c>
      <c r="Q30">
        <v>28.5</v>
      </c>
      <c r="R30">
        <v>20.8</v>
      </c>
      <c r="S30">
        <v>5.76</v>
      </c>
      <c r="T30" s="22">
        <v>7</v>
      </c>
      <c r="U30" s="23">
        <f t="shared" si="0"/>
        <v>988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165799</v>
      </c>
      <c r="E31">
        <v>24114</v>
      </c>
      <c r="F31">
        <v>7.1041889999999999</v>
      </c>
      <c r="G31">
        <v>0</v>
      </c>
      <c r="H31">
        <v>92.149000000000001</v>
      </c>
      <c r="I31">
        <v>18.600000000000001</v>
      </c>
      <c r="J31">
        <v>3.5</v>
      </c>
      <c r="K31">
        <v>208.8</v>
      </c>
      <c r="L31">
        <v>1.0128999999999999</v>
      </c>
      <c r="M31">
        <v>88</v>
      </c>
      <c r="N31">
        <v>94.741</v>
      </c>
      <c r="O31">
        <v>88.043999999999997</v>
      </c>
      <c r="P31">
        <v>13.6</v>
      </c>
      <c r="Q31">
        <v>25.2</v>
      </c>
      <c r="R31">
        <v>20.5</v>
      </c>
      <c r="S31">
        <v>5.76</v>
      </c>
      <c r="T31" s="16">
        <v>6</v>
      </c>
      <c r="U31" s="23">
        <f t="shared" si="0"/>
        <v>86</v>
      </c>
      <c r="V31" s="5"/>
    </row>
    <row r="32" spans="1:22">
      <c r="A32" s="16">
        <v>6</v>
      </c>
      <c r="B32" t="s">
        <v>159</v>
      </c>
      <c r="C32" t="s">
        <v>13</v>
      </c>
      <c r="D32">
        <v>165713</v>
      </c>
      <c r="E32">
        <v>24102</v>
      </c>
      <c r="F32">
        <v>7.5595600000000003</v>
      </c>
      <c r="G32">
        <v>0</v>
      </c>
      <c r="H32">
        <v>92.367999999999995</v>
      </c>
      <c r="I32">
        <v>19.600000000000001</v>
      </c>
      <c r="J32">
        <v>0.8</v>
      </c>
      <c r="K32">
        <v>5.9</v>
      </c>
      <c r="L32">
        <v>1.0145999999999999</v>
      </c>
      <c r="M32">
        <v>90.432000000000002</v>
      </c>
      <c r="N32">
        <v>93.84</v>
      </c>
      <c r="O32">
        <v>92.552999999999997</v>
      </c>
      <c r="P32">
        <v>14.3</v>
      </c>
      <c r="Q32">
        <v>26.3</v>
      </c>
      <c r="R32">
        <v>15.7</v>
      </c>
      <c r="S32">
        <v>5.76</v>
      </c>
      <c r="T32" s="16">
        <v>5</v>
      </c>
      <c r="U32" s="23">
        <f t="shared" si="0"/>
        <v>19</v>
      </c>
      <c r="V32" s="5"/>
    </row>
    <row r="33" spans="1:22">
      <c r="A33" s="16">
        <v>5</v>
      </c>
      <c r="B33" t="s">
        <v>160</v>
      </c>
      <c r="C33" t="s">
        <v>13</v>
      </c>
      <c r="D33">
        <v>165694</v>
      </c>
      <c r="E33">
        <v>24100</v>
      </c>
      <c r="F33">
        <v>7.554074</v>
      </c>
      <c r="G33">
        <v>0</v>
      </c>
      <c r="H33">
        <v>90.549000000000007</v>
      </c>
      <c r="I33">
        <v>18.7</v>
      </c>
      <c r="J33">
        <v>34</v>
      </c>
      <c r="K33">
        <v>223.2</v>
      </c>
      <c r="L33">
        <v>1.0145999999999999</v>
      </c>
      <c r="M33">
        <v>87.305000000000007</v>
      </c>
      <c r="N33">
        <v>93.320999999999998</v>
      </c>
      <c r="O33">
        <v>92.355999999999995</v>
      </c>
      <c r="P33">
        <v>14.1</v>
      </c>
      <c r="Q33">
        <v>23.6</v>
      </c>
      <c r="R33">
        <v>15.4</v>
      </c>
      <c r="S33">
        <v>5.77</v>
      </c>
      <c r="T33" s="16">
        <v>4</v>
      </c>
      <c r="U33" s="23">
        <f t="shared" si="0"/>
        <v>808</v>
      </c>
      <c r="V33" s="5"/>
    </row>
    <row r="34" spans="1:22">
      <c r="A34" s="16">
        <v>4</v>
      </c>
      <c r="B34" t="s">
        <v>161</v>
      </c>
      <c r="C34" t="s">
        <v>13</v>
      </c>
      <c r="D34">
        <v>164886</v>
      </c>
      <c r="E34">
        <v>23986</v>
      </c>
      <c r="F34">
        <v>7.2566439999999997</v>
      </c>
      <c r="G34">
        <v>0</v>
      </c>
      <c r="H34">
        <v>90.284999999999997</v>
      </c>
      <c r="I34">
        <v>18.8</v>
      </c>
      <c r="J34">
        <v>41.1</v>
      </c>
      <c r="K34">
        <v>367</v>
      </c>
      <c r="L34">
        <v>1.0132000000000001</v>
      </c>
      <c r="M34">
        <v>86.585999999999999</v>
      </c>
      <c r="N34">
        <v>92.402000000000001</v>
      </c>
      <c r="O34">
        <v>90.164000000000001</v>
      </c>
      <c r="P34">
        <v>14.6</v>
      </c>
      <c r="Q34">
        <v>22.5</v>
      </c>
      <c r="R34">
        <v>20.5</v>
      </c>
      <c r="S34">
        <v>5.78</v>
      </c>
      <c r="T34" s="16">
        <v>3</v>
      </c>
      <c r="U34" s="23">
        <f t="shared" si="0"/>
        <v>978</v>
      </c>
      <c r="V34" s="5"/>
    </row>
    <row r="35" spans="1:22">
      <c r="A35" s="16">
        <v>3</v>
      </c>
      <c r="B35" t="s">
        <v>162</v>
      </c>
      <c r="C35" t="s">
        <v>13</v>
      </c>
      <c r="D35">
        <v>163908</v>
      </c>
      <c r="E35">
        <v>23851</v>
      </c>
      <c r="F35">
        <v>7.0611740000000003</v>
      </c>
      <c r="G35">
        <v>0</v>
      </c>
      <c r="H35">
        <v>89.22</v>
      </c>
      <c r="I35">
        <v>19.100000000000001</v>
      </c>
      <c r="J35">
        <v>46</v>
      </c>
      <c r="K35">
        <v>298.2</v>
      </c>
      <c r="L35">
        <v>1.0128999999999999</v>
      </c>
      <c r="M35">
        <v>86.009</v>
      </c>
      <c r="N35">
        <v>91.677999999999997</v>
      </c>
      <c r="O35">
        <v>87.295000000000002</v>
      </c>
      <c r="P35">
        <v>14.3</v>
      </c>
      <c r="Q35">
        <v>24.4</v>
      </c>
      <c r="R35">
        <v>20</v>
      </c>
      <c r="S35">
        <v>5.77</v>
      </c>
      <c r="T35" s="16">
        <v>2</v>
      </c>
      <c r="U35" s="23">
        <f t="shared" si="0"/>
        <v>1087</v>
      </c>
      <c r="V35" s="5"/>
    </row>
    <row r="36" spans="1:22">
      <c r="A36" s="16">
        <v>2</v>
      </c>
      <c r="B36" t="s">
        <v>163</v>
      </c>
      <c r="C36" t="s">
        <v>13</v>
      </c>
      <c r="D36">
        <v>162821</v>
      </c>
      <c r="E36">
        <v>23697</v>
      </c>
      <c r="F36">
        <v>7.033226</v>
      </c>
      <c r="G36">
        <v>0</v>
      </c>
      <c r="H36">
        <v>90.415999999999997</v>
      </c>
      <c r="I36">
        <v>19.8</v>
      </c>
      <c r="J36">
        <v>22.6</v>
      </c>
      <c r="K36">
        <v>225.5</v>
      </c>
      <c r="L36">
        <v>1.0126999999999999</v>
      </c>
      <c r="M36">
        <v>86.596000000000004</v>
      </c>
      <c r="N36">
        <v>93.048000000000002</v>
      </c>
      <c r="O36">
        <v>87.227999999999994</v>
      </c>
      <c r="P36">
        <v>14.4</v>
      </c>
      <c r="Q36">
        <v>26.2</v>
      </c>
      <c r="R36">
        <v>20.9</v>
      </c>
      <c r="S36">
        <v>5.78</v>
      </c>
      <c r="T36" s="16">
        <v>1</v>
      </c>
      <c r="U36" s="23">
        <f t="shared" si="0"/>
        <v>514</v>
      </c>
      <c r="V36" s="5"/>
    </row>
    <row r="37" spans="1:22">
      <c r="A37" s="16">
        <v>1</v>
      </c>
      <c r="B37" t="s">
        <v>134</v>
      </c>
      <c r="C37" t="s">
        <v>13</v>
      </c>
      <c r="D37">
        <v>162307</v>
      </c>
      <c r="E37">
        <v>23626</v>
      </c>
      <c r="F37">
        <v>7.1747439999999996</v>
      </c>
      <c r="G37">
        <v>0</v>
      </c>
      <c r="H37">
        <v>89.718999999999994</v>
      </c>
      <c r="I37">
        <v>17.8</v>
      </c>
      <c r="J37">
        <v>40</v>
      </c>
      <c r="K37">
        <v>217.1</v>
      </c>
      <c r="L37">
        <v>1.0134000000000001</v>
      </c>
      <c r="M37">
        <v>84.275000000000006</v>
      </c>
      <c r="N37">
        <v>93.281000000000006</v>
      </c>
      <c r="O37">
        <v>88.042000000000002</v>
      </c>
      <c r="P37">
        <v>14.6</v>
      </c>
      <c r="Q37">
        <v>22.7</v>
      </c>
      <c r="R37">
        <v>17.7</v>
      </c>
      <c r="S37">
        <v>5.76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1936285</v>
      </c>
      <c r="T6" s="22">
        <v>31</v>
      </c>
      <c r="U6" s="23">
        <f>D6-D7</f>
        <v>2630</v>
      </c>
      <c r="V6" s="24">
        <v>1</v>
      </c>
    </row>
    <row r="7" spans="1:22">
      <c r="A7" s="16">
        <v>31</v>
      </c>
      <c r="D7">
        <v>1933655</v>
      </c>
      <c r="T7" s="16">
        <v>30</v>
      </c>
      <c r="U7" s="23">
        <f>D7-D8</f>
        <v>2818</v>
      </c>
      <c r="V7" s="4"/>
    </row>
    <row r="8" spans="1:22">
      <c r="A8" s="16">
        <v>30</v>
      </c>
      <c r="D8">
        <v>1930837</v>
      </c>
      <c r="T8" s="16">
        <v>29</v>
      </c>
      <c r="U8" s="23">
        <f>D8-D9</f>
        <v>2464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1928373</v>
      </c>
      <c r="E9">
        <v>657961</v>
      </c>
      <c r="F9">
        <v>6.8818130000000002</v>
      </c>
      <c r="G9">
        <v>1</v>
      </c>
      <c r="H9">
        <v>88.69</v>
      </c>
      <c r="I9">
        <v>24.1</v>
      </c>
      <c r="J9">
        <v>130.4</v>
      </c>
      <c r="K9">
        <v>381.4</v>
      </c>
      <c r="L9">
        <v>1.012</v>
      </c>
      <c r="M9">
        <v>83.908000000000001</v>
      </c>
      <c r="N9">
        <v>91.781000000000006</v>
      </c>
      <c r="O9">
        <v>86.314999999999998</v>
      </c>
      <c r="P9">
        <v>17</v>
      </c>
      <c r="Q9">
        <v>30</v>
      </c>
      <c r="R9">
        <v>24.4</v>
      </c>
      <c r="S9">
        <v>5.64</v>
      </c>
      <c r="T9" s="22">
        <v>28</v>
      </c>
      <c r="U9" s="23">
        <f t="shared" ref="U9:U36" si="0">D9-D10</f>
        <v>3078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1925295</v>
      </c>
      <c r="E10">
        <v>657521</v>
      </c>
      <c r="F10">
        <v>6.910012</v>
      </c>
      <c r="G10">
        <v>1</v>
      </c>
      <c r="H10">
        <v>91.741</v>
      </c>
      <c r="I10">
        <v>25.4</v>
      </c>
      <c r="J10">
        <v>21.7</v>
      </c>
      <c r="K10">
        <v>289.2</v>
      </c>
      <c r="L10">
        <v>1.012</v>
      </c>
      <c r="M10">
        <v>86.358000000000004</v>
      </c>
      <c r="N10">
        <v>93.802000000000007</v>
      </c>
      <c r="O10">
        <v>86.748999999999995</v>
      </c>
      <c r="P10">
        <v>14.5</v>
      </c>
      <c r="Q10">
        <v>38</v>
      </c>
      <c r="R10">
        <v>24.5</v>
      </c>
      <c r="S10">
        <v>5.64</v>
      </c>
      <c r="T10" s="16">
        <v>27</v>
      </c>
      <c r="U10" s="23">
        <f t="shared" si="0"/>
        <v>606</v>
      </c>
      <c r="V10" s="16"/>
    </row>
    <row r="11" spans="1:22">
      <c r="A11" s="16">
        <v>27</v>
      </c>
      <c r="B11" t="s">
        <v>174</v>
      </c>
      <c r="C11" t="s">
        <v>13</v>
      </c>
      <c r="D11">
        <v>1924689</v>
      </c>
      <c r="E11">
        <v>657436</v>
      </c>
      <c r="F11">
        <v>7.4598599999999999</v>
      </c>
      <c r="G11">
        <v>1</v>
      </c>
      <c r="H11">
        <v>91.947999999999993</v>
      </c>
      <c r="I11">
        <v>23.7</v>
      </c>
      <c r="J11">
        <v>28.6</v>
      </c>
      <c r="K11">
        <v>221.4</v>
      </c>
      <c r="L11">
        <v>1.014</v>
      </c>
      <c r="M11">
        <v>88.558000000000007</v>
      </c>
      <c r="N11">
        <v>94.105000000000004</v>
      </c>
      <c r="O11">
        <v>92.168000000000006</v>
      </c>
      <c r="P11">
        <v>14.9</v>
      </c>
      <c r="Q11">
        <v>35</v>
      </c>
      <c r="R11">
        <v>18.3</v>
      </c>
      <c r="S11">
        <v>5.64</v>
      </c>
      <c r="T11" s="16">
        <v>26</v>
      </c>
      <c r="U11" s="23">
        <f t="shared" si="0"/>
        <v>664</v>
      </c>
      <c r="V11" s="16"/>
    </row>
    <row r="12" spans="1:22">
      <c r="A12" s="16">
        <v>26</v>
      </c>
      <c r="B12" t="s">
        <v>173</v>
      </c>
      <c r="C12" t="s">
        <v>13</v>
      </c>
      <c r="D12">
        <v>1924025</v>
      </c>
      <c r="E12">
        <v>657343</v>
      </c>
      <c r="F12">
        <v>7.1508520000000004</v>
      </c>
      <c r="G12">
        <v>1</v>
      </c>
      <c r="H12">
        <v>89.763999999999996</v>
      </c>
      <c r="I12">
        <v>22.9</v>
      </c>
      <c r="J12">
        <v>82.1</v>
      </c>
      <c r="K12">
        <v>343.5</v>
      </c>
      <c r="L12">
        <v>1.0125</v>
      </c>
      <c r="M12">
        <v>85.733999999999995</v>
      </c>
      <c r="N12">
        <v>93.126000000000005</v>
      </c>
      <c r="O12">
        <v>90.183000000000007</v>
      </c>
      <c r="P12">
        <v>14.6</v>
      </c>
      <c r="Q12">
        <v>28.1</v>
      </c>
      <c r="R12">
        <v>24.7</v>
      </c>
      <c r="S12">
        <v>5.64</v>
      </c>
      <c r="T12" s="16">
        <v>25</v>
      </c>
      <c r="U12" s="23">
        <f t="shared" si="0"/>
        <v>1960</v>
      </c>
      <c r="V12" s="16"/>
    </row>
    <row r="13" spans="1:22">
      <c r="A13" s="16">
        <v>25</v>
      </c>
      <c r="B13" t="s">
        <v>172</v>
      </c>
      <c r="C13" t="s">
        <v>13</v>
      </c>
      <c r="D13">
        <v>1922065</v>
      </c>
      <c r="E13">
        <v>657064</v>
      </c>
      <c r="F13">
        <v>7.1634349999999998</v>
      </c>
      <c r="G13">
        <v>1</v>
      </c>
      <c r="H13">
        <v>89.817999999999998</v>
      </c>
      <c r="I13">
        <v>24.1</v>
      </c>
      <c r="J13">
        <v>128.6</v>
      </c>
      <c r="K13">
        <v>492.2</v>
      </c>
      <c r="L13">
        <v>1.0125</v>
      </c>
      <c r="M13">
        <v>85.659000000000006</v>
      </c>
      <c r="N13">
        <v>93.543999999999997</v>
      </c>
      <c r="O13">
        <v>90.275000000000006</v>
      </c>
      <c r="P13">
        <v>20.6</v>
      </c>
      <c r="Q13">
        <v>27.5</v>
      </c>
      <c r="R13">
        <v>24.4</v>
      </c>
      <c r="S13">
        <v>5.64</v>
      </c>
      <c r="T13" s="16">
        <v>24</v>
      </c>
      <c r="U13" s="23">
        <f t="shared" si="0"/>
        <v>3055</v>
      </c>
      <c r="V13" s="16"/>
    </row>
    <row r="14" spans="1:22">
      <c r="A14" s="16">
        <v>24</v>
      </c>
      <c r="B14" t="s">
        <v>171</v>
      </c>
      <c r="C14" t="s">
        <v>13</v>
      </c>
      <c r="D14">
        <v>1919010</v>
      </c>
      <c r="E14">
        <v>656633</v>
      </c>
      <c r="F14">
        <v>6.856687</v>
      </c>
      <c r="G14">
        <v>1</v>
      </c>
      <c r="H14">
        <v>89.058999999999997</v>
      </c>
      <c r="I14">
        <v>24.3</v>
      </c>
      <c r="J14">
        <v>129.9</v>
      </c>
      <c r="K14">
        <v>470</v>
      </c>
      <c r="L14">
        <v>1.0119</v>
      </c>
      <c r="M14">
        <v>85.983000000000004</v>
      </c>
      <c r="N14">
        <v>91.77</v>
      </c>
      <c r="O14">
        <v>85.983000000000004</v>
      </c>
      <c r="P14">
        <v>17.3</v>
      </c>
      <c r="Q14">
        <v>27.9</v>
      </c>
      <c r="R14">
        <v>24.5</v>
      </c>
      <c r="S14">
        <v>5.65</v>
      </c>
      <c r="T14" s="16">
        <v>23</v>
      </c>
      <c r="U14" s="23">
        <f t="shared" si="0"/>
        <v>3088</v>
      </c>
      <c r="V14" s="16"/>
    </row>
    <row r="15" spans="1:22">
      <c r="A15" s="16">
        <v>23</v>
      </c>
      <c r="B15" t="s">
        <v>170</v>
      </c>
      <c r="C15" t="s">
        <v>13</v>
      </c>
      <c r="D15">
        <v>1915922</v>
      </c>
      <c r="E15">
        <v>656194</v>
      </c>
      <c r="F15">
        <v>6.8918809999999997</v>
      </c>
      <c r="G15">
        <v>1</v>
      </c>
      <c r="H15">
        <v>89.396000000000001</v>
      </c>
      <c r="I15">
        <v>24.1</v>
      </c>
      <c r="J15">
        <v>121.1</v>
      </c>
      <c r="K15">
        <v>356.8</v>
      </c>
      <c r="L15">
        <v>1.012</v>
      </c>
      <c r="M15">
        <v>86.247</v>
      </c>
      <c r="N15">
        <v>92.094999999999999</v>
      </c>
      <c r="O15">
        <v>86.537999999999997</v>
      </c>
      <c r="P15">
        <v>16.600000000000001</v>
      </c>
      <c r="Q15">
        <v>27.7</v>
      </c>
      <c r="R15">
        <v>24.7</v>
      </c>
      <c r="S15">
        <v>5.65</v>
      </c>
      <c r="T15" s="16">
        <v>22</v>
      </c>
      <c r="U15" s="23">
        <f t="shared" si="0"/>
        <v>2868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1913054</v>
      </c>
      <c r="E16">
        <v>655788</v>
      </c>
      <c r="F16">
        <v>6.9841030000000002</v>
      </c>
      <c r="G16">
        <v>1</v>
      </c>
      <c r="H16">
        <v>90.238</v>
      </c>
      <c r="I16">
        <v>24.4</v>
      </c>
      <c r="J16">
        <v>123.8</v>
      </c>
      <c r="K16">
        <v>313.8</v>
      </c>
      <c r="L16">
        <v>1.0122</v>
      </c>
      <c r="M16">
        <v>86.72</v>
      </c>
      <c r="N16">
        <v>95.078000000000003</v>
      </c>
      <c r="O16">
        <v>87.722999999999999</v>
      </c>
      <c r="P16">
        <v>15.7</v>
      </c>
      <c r="Q16">
        <v>27.9</v>
      </c>
      <c r="R16">
        <v>24.3</v>
      </c>
      <c r="S16">
        <v>5.64</v>
      </c>
      <c r="T16" s="22">
        <v>21</v>
      </c>
      <c r="U16" s="23">
        <f t="shared" si="0"/>
        <v>2925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1910129</v>
      </c>
      <c r="E17">
        <v>655377</v>
      </c>
      <c r="F17">
        <v>7.1100909999999997</v>
      </c>
      <c r="G17">
        <v>1</v>
      </c>
      <c r="H17">
        <v>91.808999999999997</v>
      </c>
      <c r="I17">
        <v>25.1</v>
      </c>
      <c r="J17">
        <v>42.8</v>
      </c>
      <c r="K17">
        <v>336.3</v>
      </c>
      <c r="L17">
        <v>1.0124</v>
      </c>
      <c r="M17">
        <v>87.677999999999997</v>
      </c>
      <c r="N17">
        <v>93.656999999999996</v>
      </c>
      <c r="O17">
        <v>89.617000000000004</v>
      </c>
      <c r="P17">
        <v>13.6</v>
      </c>
      <c r="Q17">
        <v>38</v>
      </c>
      <c r="R17">
        <v>24.7</v>
      </c>
      <c r="S17">
        <v>5.63</v>
      </c>
      <c r="T17" s="16">
        <v>20</v>
      </c>
      <c r="U17" s="23">
        <f t="shared" si="0"/>
        <v>1059</v>
      </c>
      <c r="V17" s="16"/>
    </row>
    <row r="18" spans="1:22">
      <c r="A18" s="16">
        <v>20</v>
      </c>
      <c r="B18" t="s">
        <v>167</v>
      </c>
      <c r="C18" t="s">
        <v>13</v>
      </c>
      <c r="D18">
        <v>1909070</v>
      </c>
      <c r="E18">
        <v>655230</v>
      </c>
      <c r="F18">
        <v>7.3453340000000003</v>
      </c>
      <c r="G18">
        <v>1</v>
      </c>
      <c r="H18">
        <v>92.247</v>
      </c>
      <c r="I18">
        <v>23.9</v>
      </c>
      <c r="J18">
        <v>6.3</v>
      </c>
      <c r="K18">
        <v>75.900000000000006</v>
      </c>
      <c r="L18">
        <v>1.0130999999999999</v>
      </c>
      <c r="M18">
        <v>89.738</v>
      </c>
      <c r="N18">
        <v>94.727999999999994</v>
      </c>
      <c r="O18">
        <v>92.162999999999997</v>
      </c>
      <c r="P18">
        <v>15.5</v>
      </c>
      <c r="Q18">
        <v>35.1</v>
      </c>
      <c r="R18">
        <v>22.6</v>
      </c>
      <c r="S18">
        <v>5.64</v>
      </c>
      <c r="T18" s="16">
        <v>19</v>
      </c>
      <c r="U18" s="23">
        <f t="shared" si="0"/>
        <v>219</v>
      </c>
      <c r="V18" s="16"/>
    </row>
    <row r="19" spans="1:22">
      <c r="A19" s="16">
        <v>19</v>
      </c>
      <c r="B19" t="s">
        <v>166</v>
      </c>
      <c r="C19" t="s">
        <v>13</v>
      </c>
      <c r="D19">
        <v>1908851</v>
      </c>
      <c r="E19">
        <v>655200</v>
      </c>
      <c r="F19">
        <v>7.4666839999999999</v>
      </c>
      <c r="G19">
        <v>1</v>
      </c>
      <c r="H19">
        <v>91.332999999999998</v>
      </c>
      <c r="I19">
        <v>23</v>
      </c>
      <c r="J19">
        <v>114</v>
      </c>
      <c r="K19">
        <v>350.6</v>
      </c>
      <c r="L19">
        <v>1.0144</v>
      </c>
      <c r="M19">
        <v>87.938000000000002</v>
      </c>
      <c r="N19">
        <v>93.882999999999996</v>
      </c>
      <c r="O19">
        <v>91.21</v>
      </c>
      <c r="P19">
        <v>15.3</v>
      </c>
      <c r="Q19">
        <v>27.8</v>
      </c>
      <c r="R19">
        <v>15.5</v>
      </c>
      <c r="S19">
        <v>5.64</v>
      </c>
      <c r="T19" s="16">
        <v>18</v>
      </c>
      <c r="U19" s="23">
        <f t="shared" si="0"/>
        <v>2688</v>
      </c>
      <c r="V19" s="16"/>
    </row>
    <row r="20" spans="1:22">
      <c r="A20" s="16">
        <v>18</v>
      </c>
      <c r="B20" t="s">
        <v>165</v>
      </c>
      <c r="C20" t="s">
        <v>13</v>
      </c>
      <c r="D20">
        <v>1906163</v>
      </c>
      <c r="E20">
        <v>654826</v>
      </c>
      <c r="F20">
        <v>7.0903650000000003</v>
      </c>
      <c r="G20">
        <v>1</v>
      </c>
      <c r="H20">
        <v>89.88</v>
      </c>
      <c r="I20">
        <v>24.5</v>
      </c>
      <c r="J20">
        <v>133.1</v>
      </c>
      <c r="K20">
        <v>369.8</v>
      </c>
      <c r="L20">
        <v>1.0124</v>
      </c>
      <c r="M20">
        <v>86.906999999999996</v>
      </c>
      <c r="N20">
        <v>92.290999999999997</v>
      </c>
      <c r="O20">
        <v>89.162999999999997</v>
      </c>
      <c r="P20">
        <v>20</v>
      </c>
      <c r="Q20">
        <v>27.4</v>
      </c>
      <c r="R20">
        <v>24.2</v>
      </c>
      <c r="S20">
        <v>5.64</v>
      </c>
      <c r="T20" s="16">
        <v>17</v>
      </c>
      <c r="U20" s="23">
        <f t="shared" si="0"/>
        <v>3135</v>
      </c>
      <c r="V20" s="16"/>
    </row>
    <row r="21" spans="1:22">
      <c r="A21" s="16">
        <v>17</v>
      </c>
      <c r="B21" t="s">
        <v>164</v>
      </c>
      <c r="C21" t="s">
        <v>13</v>
      </c>
      <c r="D21">
        <v>1903028</v>
      </c>
      <c r="E21">
        <v>654384</v>
      </c>
      <c r="F21">
        <v>6.9854000000000003</v>
      </c>
      <c r="G21">
        <v>1</v>
      </c>
      <c r="H21">
        <v>90.100999999999999</v>
      </c>
      <c r="I21">
        <v>24.3</v>
      </c>
      <c r="J21">
        <v>131.19999999999999</v>
      </c>
      <c r="K21">
        <v>375.1</v>
      </c>
      <c r="L21">
        <v>1.0121</v>
      </c>
      <c r="M21">
        <v>86.39</v>
      </c>
      <c r="N21">
        <v>93.703000000000003</v>
      </c>
      <c r="O21">
        <v>87.846999999999994</v>
      </c>
      <c r="P21">
        <v>19.8</v>
      </c>
      <c r="Q21">
        <v>27.6</v>
      </c>
      <c r="R21">
        <v>24.6</v>
      </c>
      <c r="S21">
        <v>5.64</v>
      </c>
      <c r="T21" s="16">
        <v>16</v>
      </c>
      <c r="U21" s="23">
        <f t="shared" si="0"/>
        <v>3114</v>
      </c>
      <c r="V21" s="16"/>
    </row>
    <row r="22" spans="1:22">
      <c r="A22" s="16">
        <v>16</v>
      </c>
      <c r="B22" t="s">
        <v>149</v>
      </c>
      <c r="C22" t="s">
        <v>13</v>
      </c>
      <c r="D22">
        <v>1899914</v>
      </c>
      <c r="E22">
        <v>653946</v>
      </c>
      <c r="F22">
        <v>7.0371740000000003</v>
      </c>
      <c r="G22">
        <v>1</v>
      </c>
      <c r="H22">
        <v>89.864000000000004</v>
      </c>
      <c r="I22">
        <v>24.5</v>
      </c>
      <c r="J22">
        <v>122.7</v>
      </c>
      <c r="K22">
        <v>354</v>
      </c>
      <c r="L22">
        <v>1.0123</v>
      </c>
      <c r="M22">
        <v>86.837999999999994</v>
      </c>
      <c r="N22">
        <v>94.978999999999999</v>
      </c>
      <c r="O22">
        <v>88.484999999999999</v>
      </c>
      <c r="P22">
        <v>19.399999999999999</v>
      </c>
      <c r="Q22">
        <v>28.1</v>
      </c>
      <c r="R22">
        <v>24.4</v>
      </c>
      <c r="S22">
        <v>5.64</v>
      </c>
      <c r="T22" s="16">
        <v>15</v>
      </c>
      <c r="U22" s="23">
        <f t="shared" si="0"/>
        <v>2896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1897018</v>
      </c>
      <c r="E23">
        <v>653537</v>
      </c>
      <c r="F23">
        <v>7.0824490000000004</v>
      </c>
      <c r="G23">
        <v>1</v>
      </c>
      <c r="H23">
        <v>89.941000000000003</v>
      </c>
      <c r="I23">
        <v>24.4</v>
      </c>
      <c r="J23">
        <v>130.19999999999999</v>
      </c>
      <c r="K23">
        <v>344.4</v>
      </c>
      <c r="L23">
        <v>1.0123</v>
      </c>
      <c r="M23">
        <v>87.555000000000007</v>
      </c>
      <c r="N23">
        <v>91.867999999999995</v>
      </c>
      <c r="O23">
        <v>89.328000000000003</v>
      </c>
      <c r="P23">
        <v>17.899999999999999</v>
      </c>
      <c r="Q23">
        <v>27.7</v>
      </c>
      <c r="R23">
        <v>25</v>
      </c>
      <c r="S23">
        <v>5.65</v>
      </c>
      <c r="T23" s="22">
        <v>14</v>
      </c>
      <c r="U23" s="23">
        <f t="shared" si="0"/>
        <v>3087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1893931</v>
      </c>
      <c r="E24">
        <v>653102</v>
      </c>
      <c r="F24">
        <v>7.1548420000000004</v>
      </c>
      <c r="G24">
        <v>1</v>
      </c>
      <c r="H24">
        <v>92.706000000000003</v>
      </c>
      <c r="I24">
        <v>22.8</v>
      </c>
      <c r="J24">
        <v>28.2</v>
      </c>
      <c r="K24">
        <v>301.39999999999998</v>
      </c>
      <c r="L24">
        <v>1.0125</v>
      </c>
      <c r="M24">
        <v>88.811999999999998</v>
      </c>
      <c r="N24">
        <v>95.028999999999996</v>
      </c>
      <c r="O24">
        <v>90.230999999999995</v>
      </c>
      <c r="P24">
        <v>13.3</v>
      </c>
      <c r="Q24">
        <v>32</v>
      </c>
      <c r="R24">
        <v>24.6</v>
      </c>
      <c r="S24">
        <v>5.65</v>
      </c>
      <c r="T24" s="16">
        <v>13</v>
      </c>
      <c r="U24" s="23">
        <f t="shared" si="0"/>
        <v>749</v>
      </c>
      <c r="V24" s="16"/>
    </row>
    <row r="25" spans="1:22">
      <c r="A25" s="16">
        <v>13</v>
      </c>
      <c r="B25" t="s">
        <v>152</v>
      </c>
      <c r="C25" t="s">
        <v>13</v>
      </c>
      <c r="D25">
        <v>1893182</v>
      </c>
      <c r="E25">
        <v>652999</v>
      </c>
      <c r="F25">
        <v>7.5023439999999999</v>
      </c>
      <c r="G25">
        <v>1</v>
      </c>
      <c r="H25">
        <v>93.325000000000003</v>
      </c>
      <c r="I25">
        <v>21.3</v>
      </c>
      <c r="J25">
        <v>36.299999999999997</v>
      </c>
      <c r="K25">
        <v>227.8</v>
      </c>
      <c r="L25">
        <v>1.0142</v>
      </c>
      <c r="M25">
        <v>91.706000000000003</v>
      </c>
      <c r="N25">
        <v>95.042000000000002</v>
      </c>
      <c r="O25">
        <v>92.474000000000004</v>
      </c>
      <c r="P25">
        <v>13.2</v>
      </c>
      <c r="Q25">
        <v>28.7</v>
      </c>
      <c r="R25">
        <v>17.600000000000001</v>
      </c>
      <c r="S25">
        <v>5.64</v>
      </c>
      <c r="T25" s="16">
        <v>12</v>
      </c>
      <c r="U25" s="23">
        <f t="shared" si="0"/>
        <v>847</v>
      </c>
      <c r="V25" s="16"/>
    </row>
    <row r="26" spans="1:22">
      <c r="A26" s="16">
        <v>12</v>
      </c>
      <c r="B26" t="s">
        <v>153</v>
      </c>
      <c r="C26" t="s">
        <v>13</v>
      </c>
      <c r="D26">
        <v>1892335</v>
      </c>
      <c r="E26">
        <v>652883</v>
      </c>
      <c r="F26">
        <v>7.4762789999999999</v>
      </c>
      <c r="G26">
        <v>1</v>
      </c>
      <c r="H26">
        <v>92.623000000000005</v>
      </c>
      <c r="I26">
        <v>22.6</v>
      </c>
      <c r="J26">
        <v>112.1</v>
      </c>
      <c r="K26">
        <v>299.8</v>
      </c>
      <c r="L26">
        <v>1.0136000000000001</v>
      </c>
      <c r="M26">
        <v>88.884</v>
      </c>
      <c r="N26">
        <v>94.52</v>
      </c>
      <c r="O26">
        <v>93.552999999999997</v>
      </c>
      <c r="P26">
        <v>14.9</v>
      </c>
      <c r="Q26">
        <v>25.8</v>
      </c>
      <c r="R26">
        <v>21.4</v>
      </c>
      <c r="S26">
        <v>5.64</v>
      </c>
      <c r="T26" s="16">
        <v>11</v>
      </c>
      <c r="U26" s="23">
        <f t="shared" si="0"/>
        <v>2656</v>
      </c>
      <c r="V26" s="16"/>
    </row>
    <row r="27" spans="1:22">
      <c r="A27" s="16">
        <v>11</v>
      </c>
      <c r="B27" t="s">
        <v>154</v>
      </c>
      <c r="C27" t="s">
        <v>13</v>
      </c>
      <c r="D27">
        <v>1889679</v>
      </c>
      <c r="E27">
        <v>652519</v>
      </c>
      <c r="F27">
        <v>7.2454729999999996</v>
      </c>
      <c r="G27">
        <v>1</v>
      </c>
      <c r="H27">
        <v>90.822999999999993</v>
      </c>
      <c r="I27">
        <v>23.3</v>
      </c>
      <c r="J27">
        <v>111.7</v>
      </c>
      <c r="K27">
        <v>326</v>
      </c>
      <c r="L27">
        <v>1.0127999999999999</v>
      </c>
      <c r="M27">
        <v>88.512</v>
      </c>
      <c r="N27">
        <v>92.981999999999999</v>
      </c>
      <c r="O27">
        <v>91.082999999999998</v>
      </c>
      <c r="P27">
        <v>17.5</v>
      </c>
      <c r="Q27">
        <v>27.4</v>
      </c>
      <c r="R27">
        <v>23.5</v>
      </c>
      <c r="S27">
        <v>5.63</v>
      </c>
      <c r="T27" s="16">
        <v>10</v>
      </c>
      <c r="U27" s="23">
        <f t="shared" si="0"/>
        <v>2649</v>
      </c>
      <c r="V27" s="16"/>
    </row>
    <row r="28" spans="1:22">
      <c r="A28" s="16">
        <v>10</v>
      </c>
      <c r="B28" t="s">
        <v>155</v>
      </c>
      <c r="C28" t="s">
        <v>13</v>
      </c>
      <c r="D28">
        <v>1887030</v>
      </c>
      <c r="E28">
        <v>652149</v>
      </c>
      <c r="F28">
        <v>7.014634</v>
      </c>
      <c r="G28">
        <v>1</v>
      </c>
      <c r="H28">
        <v>90.105999999999995</v>
      </c>
      <c r="I28">
        <v>23.6</v>
      </c>
      <c r="J28">
        <v>90.7</v>
      </c>
      <c r="K28">
        <v>298.89999999999998</v>
      </c>
      <c r="L28">
        <v>1.0122</v>
      </c>
      <c r="M28">
        <v>85.551000000000002</v>
      </c>
      <c r="N28">
        <v>93.400999999999996</v>
      </c>
      <c r="O28">
        <v>88.394999999999996</v>
      </c>
      <c r="P28">
        <v>17</v>
      </c>
      <c r="Q28">
        <v>28.9</v>
      </c>
      <c r="R28">
        <v>25</v>
      </c>
      <c r="S28">
        <v>5.64</v>
      </c>
      <c r="T28" s="16">
        <v>9</v>
      </c>
      <c r="U28" s="23">
        <f t="shared" si="0"/>
        <v>2152</v>
      </c>
      <c r="V28" s="16"/>
    </row>
    <row r="29" spans="1:22">
      <c r="A29" s="16">
        <v>9</v>
      </c>
      <c r="B29" t="s">
        <v>156</v>
      </c>
      <c r="C29" t="s">
        <v>13</v>
      </c>
      <c r="D29">
        <v>1884878</v>
      </c>
      <c r="E29">
        <v>651845</v>
      </c>
      <c r="F29">
        <v>7.0249230000000003</v>
      </c>
      <c r="G29">
        <v>1</v>
      </c>
      <c r="H29">
        <v>89.616</v>
      </c>
      <c r="I29">
        <v>23.4</v>
      </c>
      <c r="J29">
        <v>91.6</v>
      </c>
      <c r="K29">
        <v>338.5</v>
      </c>
      <c r="L29">
        <v>1.0122</v>
      </c>
      <c r="M29">
        <v>86.174999999999997</v>
      </c>
      <c r="N29">
        <v>92.462000000000003</v>
      </c>
      <c r="O29">
        <v>88.364999999999995</v>
      </c>
      <c r="P29">
        <v>16.100000000000001</v>
      </c>
      <c r="Q29">
        <v>27.7</v>
      </c>
      <c r="R29">
        <v>24.5</v>
      </c>
      <c r="S29">
        <v>5.65</v>
      </c>
      <c r="T29" s="16">
        <v>8</v>
      </c>
      <c r="U29" s="23">
        <f t="shared" si="0"/>
        <v>2172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1882706</v>
      </c>
      <c r="E30">
        <v>651538</v>
      </c>
      <c r="F30">
        <v>6.906523</v>
      </c>
      <c r="G30">
        <v>1</v>
      </c>
      <c r="H30">
        <v>90.308999999999997</v>
      </c>
      <c r="I30">
        <v>24.5</v>
      </c>
      <c r="J30">
        <v>136.80000000000001</v>
      </c>
      <c r="K30">
        <v>342.4</v>
      </c>
      <c r="L30">
        <v>1.012</v>
      </c>
      <c r="M30">
        <v>86.784999999999997</v>
      </c>
      <c r="N30">
        <v>92.715000000000003</v>
      </c>
      <c r="O30">
        <v>86.789000000000001</v>
      </c>
      <c r="P30">
        <v>18.600000000000001</v>
      </c>
      <c r="Q30">
        <v>28</v>
      </c>
      <c r="R30">
        <v>24.8</v>
      </c>
      <c r="S30">
        <v>5.65</v>
      </c>
      <c r="T30" s="22">
        <v>7</v>
      </c>
      <c r="U30" s="23">
        <f t="shared" si="0"/>
        <v>3225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1879481</v>
      </c>
      <c r="E31">
        <v>651086</v>
      </c>
      <c r="F31">
        <v>7.0092220000000003</v>
      </c>
      <c r="G31">
        <v>1</v>
      </c>
      <c r="H31">
        <v>92.403000000000006</v>
      </c>
      <c r="I31">
        <v>21.4</v>
      </c>
      <c r="J31">
        <v>33.200000000000003</v>
      </c>
      <c r="K31">
        <v>284.39999999999998</v>
      </c>
      <c r="L31">
        <v>1.0122</v>
      </c>
      <c r="M31">
        <v>88.194999999999993</v>
      </c>
      <c r="N31">
        <v>94.781000000000006</v>
      </c>
      <c r="O31">
        <v>88.242999999999995</v>
      </c>
      <c r="P31">
        <v>14.5</v>
      </c>
      <c r="Q31">
        <v>28.6</v>
      </c>
      <c r="R31">
        <v>24.8</v>
      </c>
      <c r="S31">
        <v>5.65</v>
      </c>
      <c r="T31" s="16">
        <v>6</v>
      </c>
      <c r="U31" s="23">
        <f t="shared" si="0"/>
        <v>810</v>
      </c>
      <c r="V31" s="5"/>
    </row>
    <row r="32" spans="1:22">
      <c r="A32" s="16">
        <v>6</v>
      </c>
      <c r="B32" t="s">
        <v>159</v>
      </c>
      <c r="C32" t="s">
        <v>13</v>
      </c>
      <c r="D32">
        <v>1878671</v>
      </c>
      <c r="E32">
        <v>650974</v>
      </c>
      <c r="F32">
        <v>7.4383850000000002</v>
      </c>
      <c r="G32">
        <v>1</v>
      </c>
      <c r="H32">
        <v>92.650999999999996</v>
      </c>
      <c r="I32">
        <v>21.9</v>
      </c>
      <c r="J32">
        <v>1.7</v>
      </c>
      <c r="K32">
        <v>71.400000000000006</v>
      </c>
      <c r="L32">
        <v>1.0135000000000001</v>
      </c>
      <c r="M32">
        <v>90.843000000000004</v>
      </c>
      <c r="N32">
        <v>94.007000000000005</v>
      </c>
      <c r="O32">
        <v>92.858000000000004</v>
      </c>
      <c r="P32">
        <v>15.1</v>
      </c>
      <c r="Q32">
        <v>31.7</v>
      </c>
      <c r="R32">
        <v>21</v>
      </c>
      <c r="S32">
        <v>5.65</v>
      </c>
      <c r="T32" s="16">
        <v>5</v>
      </c>
      <c r="U32" s="23">
        <f t="shared" si="0"/>
        <v>82</v>
      </c>
      <c r="V32" s="5"/>
    </row>
    <row r="33" spans="1:22">
      <c r="A33" s="16">
        <v>5</v>
      </c>
      <c r="B33" t="s">
        <v>160</v>
      </c>
      <c r="C33" t="s">
        <v>13</v>
      </c>
      <c r="D33">
        <v>1878589</v>
      </c>
      <c r="E33">
        <v>650963</v>
      </c>
      <c r="F33">
        <v>7.5133049999999999</v>
      </c>
      <c r="G33">
        <v>1</v>
      </c>
      <c r="H33">
        <v>90.802999999999997</v>
      </c>
      <c r="I33">
        <v>22.2</v>
      </c>
      <c r="J33">
        <v>90.6</v>
      </c>
      <c r="K33">
        <v>320.60000000000002</v>
      </c>
      <c r="L33">
        <v>1.0142</v>
      </c>
      <c r="M33">
        <v>87.611999999999995</v>
      </c>
      <c r="N33">
        <v>93.531999999999996</v>
      </c>
      <c r="O33">
        <v>92.575000000000003</v>
      </c>
      <c r="P33">
        <v>14.8</v>
      </c>
      <c r="Q33">
        <v>27.2</v>
      </c>
      <c r="R33">
        <v>17.399999999999999</v>
      </c>
      <c r="S33">
        <v>5.65</v>
      </c>
      <c r="T33" s="16">
        <v>4</v>
      </c>
      <c r="U33" s="23">
        <f t="shared" si="0"/>
        <v>2135</v>
      </c>
      <c r="V33" s="5"/>
    </row>
    <row r="34" spans="1:22">
      <c r="A34" s="16">
        <v>4</v>
      </c>
      <c r="B34" t="s">
        <v>161</v>
      </c>
      <c r="C34" t="s">
        <v>13</v>
      </c>
      <c r="D34">
        <v>1876454</v>
      </c>
      <c r="E34">
        <v>650663</v>
      </c>
      <c r="F34">
        <v>7.1670889999999998</v>
      </c>
      <c r="G34">
        <v>1</v>
      </c>
      <c r="H34">
        <v>90.415999999999997</v>
      </c>
      <c r="I34">
        <v>23.8</v>
      </c>
      <c r="J34">
        <v>111.7</v>
      </c>
      <c r="K34">
        <v>291.2</v>
      </c>
      <c r="L34">
        <v>1.0125</v>
      </c>
      <c r="M34">
        <v>86.820999999999998</v>
      </c>
      <c r="N34">
        <v>92.480999999999995</v>
      </c>
      <c r="O34">
        <v>90.364999999999995</v>
      </c>
      <c r="P34">
        <v>17.399999999999999</v>
      </c>
      <c r="Q34">
        <v>27.6</v>
      </c>
      <c r="R34">
        <v>24.5</v>
      </c>
      <c r="S34">
        <v>5.65</v>
      </c>
      <c r="T34" s="16">
        <v>3</v>
      </c>
      <c r="U34" s="23">
        <f t="shared" si="0"/>
        <v>2645</v>
      </c>
      <c r="V34" s="5"/>
    </row>
    <row r="35" spans="1:22">
      <c r="A35" s="16">
        <v>3</v>
      </c>
      <c r="B35" t="s">
        <v>162</v>
      </c>
      <c r="C35" t="s">
        <v>13</v>
      </c>
      <c r="D35">
        <v>1873809</v>
      </c>
      <c r="E35">
        <v>650292</v>
      </c>
      <c r="F35">
        <v>6.9534250000000002</v>
      </c>
      <c r="G35">
        <v>1</v>
      </c>
      <c r="H35">
        <v>89.54</v>
      </c>
      <c r="I35">
        <v>24.4</v>
      </c>
      <c r="J35">
        <v>92.9</v>
      </c>
      <c r="K35">
        <v>318.39999999999998</v>
      </c>
      <c r="L35">
        <v>1.012</v>
      </c>
      <c r="M35">
        <v>86.483999999999995</v>
      </c>
      <c r="N35">
        <v>91.700999999999993</v>
      </c>
      <c r="O35">
        <v>87.51</v>
      </c>
      <c r="P35">
        <v>18.7</v>
      </c>
      <c r="Q35">
        <v>29.2</v>
      </c>
      <c r="R35">
        <v>25</v>
      </c>
      <c r="S35">
        <v>5.65</v>
      </c>
      <c r="T35" s="16">
        <v>2</v>
      </c>
      <c r="U35" s="23">
        <f t="shared" si="0"/>
        <v>2187</v>
      </c>
      <c r="V35" s="5"/>
    </row>
    <row r="36" spans="1:22">
      <c r="A36" s="16">
        <v>2</v>
      </c>
      <c r="B36" t="s">
        <v>163</v>
      </c>
      <c r="C36" t="s">
        <v>13</v>
      </c>
      <c r="D36">
        <v>1871622</v>
      </c>
      <c r="E36">
        <v>649984</v>
      </c>
      <c r="F36">
        <v>6.9642900000000001</v>
      </c>
      <c r="G36">
        <v>1</v>
      </c>
      <c r="H36">
        <v>90.620999999999995</v>
      </c>
      <c r="I36">
        <v>24.5</v>
      </c>
      <c r="J36">
        <v>106.4</v>
      </c>
      <c r="K36">
        <v>320.2</v>
      </c>
      <c r="L36">
        <v>1.012</v>
      </c>
      <c r="M36">
        <v>87.227999999999994</v>
      </c>
      <c r="N36">
        <v>93.228999999999999</v>
      </c>
      <c r="O36">
        <v>87.730999999999995</v>
      </c>
      <c r="P36">
        <v>18.600000000000001</v>
      </c>
      <c r="Q36">
        <v>29.3</v>
      </c>
      <c r="R36">
        <v>25.2</v>
      </c>
      <c r="S36">
        <v>5.66</v>
      </c>
      <c r="T36" s="16">
        <v>1</v>
      </c>
      <c r="U36" s="23">
        <f t="shared" si="0"/>
        <v>2512</v>
      </c>
      <c r="V36" s="5"/>
    </row>
    <row r="37" spans="1:22">
      <c r="A37" s="16">
        <v>1</v>
      </c>
      <c r="B37" t="s">
        <v>134</v>
      </c>
      <c r="C37" t="s">
        <v>13</v>
      </c>
      <c r="D37">
        <v>1869110</v>
      </c>
      <c r="E37">
        <v>649632</v>
      </c>
      <c r="F37">
        <v>7.0073949999999998</v>
      </c>
      <c r="G37">
        <v>1</v>
      </c>
      <c r="H37">
        <v>89.930999999999997</v>
      </c>
      <c r="I37">
        <v>24</v>
      </c>
      <c r="J37">
        <v>105.1</v>
      </c>
      <c r="K37">
        <v>273.2</v>
      </c>
      <c r="L37">
        <v>1.0122</v>
      </c>
      <c r="M37">
        <v>84.647999999999996</v>
      </c>
      <c r="N37">
        <v>93.295000000000002</v>
      </c>
      <c r="O37">
        <v>88.231999999999999</v>
      </c>
      <c r="P37">
        <v>19.7</v>
      </c>
      <c r="Q37">
        <v>28.2</v>
      </c>
      <c r="R37">
        <v>24.9</v>
      </c>
      <c r="S37">
        <v>5.66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381884</v>
      </c>
      <c r="T6" s="22">
        <v>31</v>
      </c>
      <c r="U6" s="23">
        <f>D6-D7</f>
        <v>1793</v>
      </c>
      <c r="V6" s="24">
        <v>1</v>
      </c>
    </row>
    <row r="7" spans="1:22">
      <c r="A7" s="16">
        <v>31</v>
      </c>
      <c r="D7">
        <v>380091</v>
      </c>
      <c r="T7" s="16">
        <v>30</v>
      </c>
      <c r="U7" s="23">
        <f>D7-D8</f>
        <v>1793</v>
      </c>
      <c r="V7" s="4"/>
    </row>
    <row r="8" spans="1:22">
      <c r="A8" s="16">
        <v>30</v>
      </c>
      <c r="D8">
        <v>378298</v>
      </c>
      <c r="T8" s="16">
        <v>29</v>
      </c>
      <c r="U8" s="23">
        <f>D8-D9</f>
        <v>1805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376493</v>
      </c>
      <c r="E9">
        <v>191278</v>
      </c>
      <c r="F9">
        <v>6.9023659999999998</v>
      </c>
      <c r="G9">
        <v>0</v>
      </c>
      <c r="H9">
        <v>88.119</v>
      </c>
      <c r="I9">
        <v>23.1</v>
      </c>
      <c r="J9">
        <v>75.400000000000006</v>
      </c>
      <c r="K9">
        <v>83.9</v>
      </c>
      <c r="L9">
        <v>1.0123</v>
      </c>
      <c r="M9">
        <v>83.67</v>
      </c>
      <c r="N9">
        <v>91.37</v>
      </c>
      <c r="O9">
        <v>85.707999999999998</v>
      </c>
      <c r="P9">
        <v>20</v>
      </c>
      <c r="Q9">
        <v>27.4</v>
      </c>
      <c r="R9">
        <v>21.6</v>
      </c>
      <c r="S9">
        <v>5.0999999999999996</v>
      </c>
      <c r="T9" s="22">
        <v>28</v>
      </c>
      <c r="U9" s="23">
        <f t="shared" ref="U9:U36" si="0">D9-D10</f>
        <v>1810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374683</v>
      </c>
      <c r="E10">
        <v>191021</v>
      </c>
      <c r="F10">
        <v>6.8961269999999999</v>
      </c>
      <c r="G10">
        <v>0</v>
      </c>
      <c r="H10">
        <v>91.144000000000005</v>
      </c>
      <c r="I10">
        <v>25.2</v>
      </c>
      <c r="J10">
        <v>45.1</v>
      </c>
      <c r="K10">
        <v>83.7</v>
      </c>
      <c r="L10">
        <v>1.0123</v>
      </c>
      <c r="M10">
        <v>85.688000000000002</v>
      </c>
      <c r="N10">
        <v>93.338999999999999</v>
      </c>
      <c r="O10">
        <v>85.799000000000007</v>
      </c>
      <c r="P10">
        <v>20.2</v>
      </c>
      <c r="Q10">
        <v>33.4</v>
      </c>
      <c r="R10">
        <v>22.1</v>
      </c>
      <c r="S10">
        <v>5.0999999999999996</v>
      </c>
      <c r="T10" s="16">
        <v>27</v>
      </c>
      <c r="U10" s="23">
        <f t="shared" si="0"/>
        <v>1081</v>
      </c>
      <c r="V10" s="16"/>
    </row>
    <row r="11" spans="1:22">
      <c r="A11" s="16">
        <v>27</v>
      </c>
      <c r="B11" t="s">
        <v>174</v>
      </c>
      <c r="C11" t="s">
        <v>13</v>
      </c>
      <c r="D11">
        <v>373602</v>
      </c>
      <c r="E11">
        <v>190872</v>
      </c>
      <c r="F11">
        <v>7.358873</v>
      </c>
      <c r="G11">
        <v>0</v>
      </c>
      <c r="H11">
        <v>91.346999999999994</v>
      </c>
      <c r="I11">
        <v>21.8</v>
      </c>
      <c r="J11">
        <v>31.6</v>
      </c>
      <c r="K11">
        <v>80.099999999999994</v>
      </c>
      <c r="L11">
        <v>1.0133000000000001</v>
      </c>
      <c r="M11">
        <v>87.858000000000004</v>
      </c>
      <c r="N11">
        <v>93.686999999999998</v>
      </c>
      <c r="O11">
        <v>91.983999999999995</v>
      </c>
      <c r="P11">
        <v>14</v>
      </c>
      <c r="Q11">
        <v>29.1</v>
      </c>
      <c r="R11">
        <v>21.4</v>
      </c>
      <c r="S11">
        <v>5.0999999999999996</v>
      </c>
      <c r="T11" s="16">
        <v>26</v>
      </c>
      <c r="U11" s="23">
        <f t="shared" si="0"/>
        <v>752</v>
      </c>
      <c r="V11" s="16"/>
    </row>
    <row r="12" spans="1:22">
      <c r="A12" s="16">
        <v>26</v>
      </c>
      <c r="B12" t="s">
        <v>173</v>
      </c>
      <c r="C12" t="s">
        <v>13</v>
      </c>
      <c r="D12">
        <v>372850</v>
      </c>
      <c r="E12">
        <v>190767</v>
      </c>
      <c r="F12">
        <v>7.1718339999999996</v>
      </c>
      <c r="G12">
        <v>0</v>
      </c>
      <c r="H12">
        <v>89.1</v>
      </c>
      <c r="I12">
        <v>23.2</v>
      </c>
      <c r="J12">
        <v>74.099999999999994</v>
      </c>
      <c r="K12">
        <v>82.7</v>
      </c>
      <c r="L12">
        <v>1.0128999999999999</v>
      </c>
      <c r="M12">
        <v>84.960999999999999</v>
      </c>
      <c r="N12">
        <v>92.652000000000001</v>
      </c>
      <c r="O12">
        <v>89.515000000000001</v>
      </c>
      <c r="P12">
        <v>20.2</v>
      </c>
      <c r="Q12">
        <v>27.9</v>
      </c>
      <c r="R12">
        <v>21.8</v>
      </c>
      <c r="S12">
        <v>5.0999999999999996</v>
      </c>
      <c r="T12" s="16">
        <v>25</v>
      </c>
      <c r="U12" s="23">
        <f t="shared" si="0"/>
        <v>1778</v>
      </c>
      <c r="V12" s="16"/>
    </row>
    <row r="13" spans="1:22">
      <c r="A13" s="16">
        <v>25</v>
      </c>
      <c r="B13" t="s">
        <v>172</v>
      </c>
      <c r="C13" t="s">
        <v>13</v>
      </c>
      <c r="D13">
        <v>371072</v>
      </c>
      <c r="E13">
        <v>190516</v>
      </c>
      <c r="F13">
        <v>7.2063969999999999</v>
      </c>
      <c r="G13">
        <v>0</v>
      </c>
      <c r="H13">
        <v>89.281000000000006</v>
      </c>
      <c r="I13">
        <v>22.6</v>
      </c>
      <c r="J13">
        <v>75.099999999999994</v>
      </c>
      <c r="K13">
        <v>83.5</v>
      </c>
      <c r="L13">
        <v>1.0129999999999999</v>
      </c>
      <c r="M13">
        <v>85.025000000000006</v>
      </c>
      <c r="N13">
        <v>93.087000000000003</v>
      </c>
      <c r="O13">
        <v>89.872</v>
      </c>
      <c r="P13">
        <v>19.399999999999999</v>
      </c>
      <c r="Q13">
        <v>27</v>
      </c>
      <c r="R13">
        <v>21.4</v>
      </c>
      <c r="S13">
        <v>5.0999999999999996</v>
      </c>
      <c r="T13" s="16">
        <v>24</v>
      </c>
      <c r="U13" s="23">
        <f t="shared" si="0"/>
        <v>1801</v>
      </c>
      <c r="V13" s="16"/>
    </row>
    <row r="14" spans="1:22">
      <c r="A14" s="16">
        <v>24</v>
      </c>
      <c r="B14" t="s">
        <v>171</v>
      </c>
      <c r="C14" t="s">
        <v>13</v>
      </c>
      <c r="D14">
        <v>369271</v>
      </c>
      <c r="E14">
        <v>190264</v>
      </c>
      <c r="F14">
        <v>6.8639979999999996</v>
      </c>
      <c r="G14">
        <v>0</v>
      </c>
      <c r="H14">
        <v>88.457999999999998</v>
      </c>
      <c r="I14">
        <v>23.4</v>
      </c>
      <c r="J14">
        <v>76.400000000000006</v>
      </c>
      <c r="K14">
        <v>217.9</v>
      </c>
      <c r="L14">
        <v>1.0122</v>
      </c>
      <c r="M14">
        <v>85.162000000000006</v>
      </c>
      <c r="N14">
        <v>91.344999999999999</v>
      </c>
      <c r="O14">
        <v>85.475999999999999</v>
      </c>
      <c r="P14">
        <v>20.5</v>
      </c>
      <c r="Q14">
        <v>27.5</v>
      </c>
      <c r="R14">
        <v>22.5</v>
      </c>
      <c r="S14">
        <v>5.0999999999999996</v>
      </c>
      <c r="T14" s="16">
        <v>23</v>
      </c>
      <c r="U14" s="23">
        <f t="shared" si="0"/>
        <v>1833</v>
      </c>
      <c r="V14" s="16"/>
    </row>
    <row r="15" spans="1:22">
      <c r="A15" s="16">
        <v>23</v>
      </c>
      <c r="B15" t="s">
        <v>170</v>
      </c>
      <c r="C15" t="s">
        <v>13</v>
      </c>
      <c r="D15">
        <v>367438</v>
      </c>
      <c r="E15">
        <v>190004</v>
      </c>
      <c r="F15">
        <v>6.902431</v>
      </c>
      <c r="G15">
        <v>0</v>
      </c>
      <c r="H15">
        <v>88.855999999999995</v>
      </c>
      <c r="I15">
        <v>23.6</v>
      </c>
      <c r="J15">
        <v>74.400000000000006</v>
      </c>
      <c r="K15">
        <v>83.8</v>
      </c>
      <c r="L15">
        <v>1.0123</v>
      </c>
      <c r="M15">
        <v>85.622</v>
      </c>
      <c r="N15">
        <v>91.692999999999998</v>
      </c>
      <c r="O15">
        <v>85.917000000000002</v>
      </c>
      <c r="P15">
        <v>20</v>
      </c>
      <c r="Q15">
        <v>28.2</v>
      </c>
      <c r="R15">
        <v>22.2</v>
      </c>
      <c r="S15">
        <v>5.0999999999999996</v>
      </c>
      <c r="T15" s="16">
        <v>22</v>
      </c>
      <c r="U15" s="23">
        <f t="shared" si="0"/>
        <v>1786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365652</v>
      </c>
      <c r="E16">
        <v>189751</v>
      </c>
      <c r="F16">
        <v>6.9842829999999996</v>
      </c>
      <c r="G16">
        <v>0</v>
      </c>
      <c r="H16">
        <v>89.837000000000003</v>
      </c>
      <c r="I16">
        <v>23.9</v>
      </c>
      <c r="J16">
        <v>74.400000000000006</v>
      </c>
      <c r="K16">
        <v>82.2</v>
      </c>
      <c r="L16">
        <v>1.0124</v>
      </c>
      <c r="M16">
        <v>86.096999999999994</v>
      </c>
      <c r="N16">
        <v>94.707999999999998</v>
      </c>
      <c r="O16">
        <v>87.037000000000006</v>
      </c>
      <c r="P16">
        <v>19.7</v>
      </c>
      <c r="Q16">
        <v>28.6</v>
      </c>
      <c r="R16">
        <v>22.2</v>
      </c>
      <c r="S16">
        <v>5.0999999999999996</v>
      </c>
      <c r="T16" s="22">
        <v>21</v>
      </c>
      <c r="U16" s="23">
        <f t="shared" si="0"/>
        <v>1787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363865</v>
      </c>
      <c r="E17">
        <v>189501</v>
      </c>
      <c r="F17">
        <v>7.1702240000000002</v>
      </c>
      <c r="G17">
        <v>0</v>
      </c>
      <c r="H17">
        <v>91.236999999999995</v>
      </c>
      <c r="I17">
        <v>25</v>
      </c>
      <c r="J17">
        <v>34.4</v>
      </c>
      <c r="K17">
        <v>85.2</v>
      </c>
      <c r="L17">
        <v>1.0128999999999999</v>
      </c>
      <c r="M17">
        <v>86.978999999999999</v>
      </c>
      <c r="N17">
        <v>93.153999999999996</v>
      </c>
      <c r="O17">
        <v>89.531000000000006</v>
      </c>
      <c r="P17">
        <v>16.5</v>
      </c>
      <c r="Q17">
        <v>36.1</v>
      </c>
      <c r="R17">
        <v>21.9</v>
      </c>
      <c r="S17">
        <v>5.0999999999999996</v>
      </c>
      <c r="T17" s="16">
        <v>20</v>
      </c>
      <c r="U17" s="23">
        <f t="shared" si="0"/>
        <v>827</v>
      </c>
      <c r="V17" s="16"/>
    </row>
    <row r="18" spans="1:22">
      <c r="A18" s="16">
        <v>20</v>
      </c>
      <c r="B18" t="s">
        <v>167</v>
      </c>
      <c r="C18" t="s">
        <v>13</v>
      </c>
      <c r="D18">
        <v>363038</v>
      </c>
      <c r="E18">
        <v>189388</v>
      </c>
      <c r="F18">
        <v>7.4531349999999996</v>
      </c>
      <c r="G18">
        <v>0</v>
      </c>
      <c r="H18">
        <v>91.67</v>
      </c>
      <c r="I18">
        <v>21.6</v>
      </c>
      <c r="J18">
        <v>28.8</v>
      </c>
      <c r="K18">
        <v>78.599999999999994</v>
      </c>
      <c r="L18">
        <v>1.0142</v>
      </c>
      <c r="M18">
        <v>88.942999999999998</v>
      </c>
      <c r="N18">
        <v>94.375</v>
      </c>
      <c r="O18">
        <v>91.477000000000004</v>
      </c>
      <c r="P18">
        <v>14.6</v>
      </c>
      <c r="Q18">
        <v>29.2</v>
      </c>
      <c r="R18">
        <v>16.5</v>
      </c>
      <c r="S18">
        <v>5.0999999999999996</v>
      </c>
      <c r="T18" s="16">
        <v>19</v>
      </c>
      <c r="U18" s="23">
        <f t="shared" si="0"/>
        <v>690</v>
      </c>
      <c r="V18" s="16"/>
    </row>
    <row r="19" spans="1:22">
      <c r="A19" s="16">
        <v>19</v>
      </c>
      <c r="B19" t="s">
        <v>166</v>
      </c>
      <c r="C19" t="s">
        <v>13</v>
      </c>
      <c r="D19">
        <v>362348</v>
      </c>
      <c r="E19">
        <v>189291</v>
      </c>
      <c r="F19">
        <v>7.2750630000000003</v>
      </c>
      <c r="G19">
        <v>0</v>
      </c>
      <c r="H19">
        <v>90.772000000000006</v>
      </c>
      <c r="I19">
        <v>22.5</v>
      </c>
      <c r="J19">
        <v>74.3</v>
      </c>
      <c r="K19">
        <v>84.2</v>
      </c>
      <c r="L19">
        <v>1.0132000000000001</v>
      </c>
      <c r="M19">
        <v>87.198999999999998</v>
      </c>
      <c r="N19">
        <v>93.400999999999996</v>
      </c>
      <c r="O19">
        <v>90.646000000000001</v>
      </c>
      <c r="P19">
        <v>19.600000000000001</v>
      </c>
      <c r="Q19">
        <v>27.4</v>
      </c>
      <c r="R19">
        <v>20.9</v>
      </c>
      <c r="S19">
        <v>5.0999999999999996</v>
      </c>
      <c r="T19" s="16">
        <v>18</v>
      </c>
      <c r="U19" s="23">
        <f t="shared" si="0"/>
        <v>1782</v>
      </c>
      <c r="V19" s="16"/>
    </row>
    <row r="20" spans="1:22">
      <c r="A20" s="16">
        <v>18</v>
      </c>
      <c r="B20" t="s">
        <v>165</v>
      </c>
      <c r="C20" t="s">
        <v>13</v>
      </c>
      <c r="D20">
        <v>360566</v>
      </c>
      <c r="E20">
        <v>189045</v>
      </c>
      <c r="F20">
        <v>7.0999660000000002</v>
      </c>
      <c r="G20">
        <v>0</v>
      </c>
      <c r="H20">
        <v>89.301000000000002</v>
      </c>
      <c r="I20">
        <v>23</v>
      </c>
      <c r="J20">
        <v>74.7</v>
      </c>
      <c r="K20">
        <v>81.900000000000006</v>
      </c>
      <c r="L20">
        <v>1.0127999999999999</v>
      </c>
      <c r="M20">
        <v>86.325000000000003</v>
      </c>
      <c r="N20">
        <v>91.777000000000001</v>
      </c>
      <c r="O20">
        <v>88.406999999999996</v>
      </c>
      <c r="P20">
        <v>20.3</v>
      </c>
      <c r="Q20">
        <v>26.9</v>
      </c>
      <c r="R20">
        <v>21.5</v>
      </c>
      <c r="S20">
        <v>5.0999999999999996</v>
      </c>
      <c r="T20" s="16">
        <v>17</v>
      </c>
      <c r="U20" s="23">
        <f t="shared" si="0"/>
        <v>1793</v>
      </c>
      <c r="V20" s="16"/>
    </row>
    <row r="21" spans="1:22">
      <c r="A21" s="16">
        <v>17</v>
      </c>
      <c r="B21" t="s">
        <v>164</v>
      </c>
      <c r="C21" t="s">
        <v>13</v>
      </c>
      <c r="D21">
        <v>358773</v>
      </c>
      <c r="E21">
        <v>188793</v>
      </c>
      <c r="F21">
        <v>7.0142899999999999</v>
      </c>
      <c r="G21">
        <v>0</v>
      </c>
      <c r="H21">
        <v>89.599000000000004</v>
      </c>
      <c r="I21">
        <v>22.7</v>
      </c>
      <c r="J21">
        <v>74.3</v>
      </c>
      <c r="K21">
        <v>116.6</v>
      </c>
      <c r="L21">
        <v>1.0125</v>
      </c>
      <c r="M21">
        <v>85.786000000000001</v>
      </c>
      <c r="N21">
        <v>93.203999999999994</v>
      </c>
      <c r="O21">
        <v>87.343000000000004</v>
      </c>
      <c r="P21">
        <v>18.600000000000001</v>
      </c>
      <c r="Q21">
        <v>26.2</v>
      </c>
      <c r="R21">
        <v>21.8</v>
      </c>
      <c r="S21">
        <v>5.0999999999999996</v>
      </c>
      <c r="T21" s="16">
        <v>16</v>
      </c>
      <c r="U21" s="23">
        <f t="shared" si="0"/>
        <v>1781</v>
      </c>
      <c r="V21" s="16"/>
    </row>
    <row r="22" spans="1:22">
      <c r="A22" s="16">
        <v>16</v>
      </c>
      <c r="B22" t="s">
        <v>149</v>
      </c>
      <c r="C22" t="s">
        <v>13</v>
      </c>
      <c r="D22">
        <v>356992</v>
      </c>
      <c r="E22">
        <v>188544</v>
      </c>
      <c r="F22">
        <v>7.0485309999999997</v>
      </c>
      <c r="G22">
        <v>0</v>
      </c>
      <c r="H22">
        <v>89.355999999999995</v>
      </c>
      <c r="I22">
        <v>23.1</v>
      </c>
      <c r="J22">
        <v>62.9</v>
      </c>
      <c r="K22">
        <v>153.6</v>
      </c>
      <c r="L22">
        <v>1.0125999999999999</v>
      </c>
      <c r="M22">
        <v>86.265000000000001</v>
      </c>
      <c r="N22">
        <v>94.481999999999999</v>
      </c>
      <c r="O22">
        <v>87.744</v>
      </c>
      <c r="P22">
        <v>19.399999999999999</v>
      </c>
      <c r="Q22">
        <v>28.4</v>
      </c>
      <c r="R22">
        <v>21.6</v>
      </c>
      <c r="S22">
        <v>5.0999999999999996</v>
      </c>
      <c r="T22" s="16">
        <v>15</v>
      </c>
      <c r="U22" s="23">
        <f t="shared" si="0"/>
        <v>1437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355555</v>
      </c>
      <c r="E23">
        <v>188342</v>
      </c>
      <c r="F23">
        <v>7.1224429999999996</v>
      </c>
      <c r="G23">
        <v>0</v>
      </c>
      <c r="H23">
        <v>89.424000000000007</v>
      </c>
      <c r="I23">
        <v>22.4</v>
      </c>
      <c r="J23">
        <v>64.3</v>
      </c>
      <c r="K23">
        <v>144.5</v>
      </c>
      <c r="L23">
        <v>1.0127999999999999</v>
      </c>
      <c r="M23">
        <v>86.728999999999999</v>
      </c>
      <c r="N23">
        <v>91.350999999999999</v>
      </c>
      <c r="O23">
        <v>88.804000000000002</v>
      </c>
      <c r="P23">
        <v>18.899999999999999</v>
      </c>
      <c r="Q23">
        <v>26.7</v>
      </c>
      <c r="R23">
        <v>21.7</v>
      </c>
      <c r="S23">
        <v>5.0999999999999996</v>
      </c>
      <c r="T23" s="22">
        <v>14</v>
      </c>
      <c r="U23" s="23">
        <f t="shared" si="0"/>
        <v>1486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354069</v>
      </c>
      <c r="E24">
        <v>188135</v>
      </c>
      <c r="F24">
        <v>7.1875470000000004</v>
      </c>
      <c r="G24">
        <v>0</v>
      </c>
      <c r="H24">
        <v>92.188999999999993</v>
      </c>
      <c r="I24">
        <v>23.1</v>
      </c>
      <c r="J24">
        <v>26.7</v>
      </c>
      <c r="K24">
        <v>140.6</v>
      </c>
      <c r="L24">
        <v>1.0129999999999999</v>
      </c>
      <c r="M24">
        <v>88.501000000000005</v>
      </c>
      <c r="N24">
        <v>94.691000000000003</v>
      </c>
      <c r="O24">
        <v>89.602000000000004</v>
      </c>
      <c r="P24">
        <v>15.1</v>
      </c>
      <c r="Q24">
        <v>31.1</v>
      </c>
      <c r="R24">
        <v>21.4</v>
      </c>
      <c r="S24">
        <v>5.0999999999999996</v>
      </c>
      <c r="T24" s="16">
        <v>13</v>
      </c>
      <c r="U24" s="23">
        <f t="shared" si="0"/>
        <v>633</v>
      </c>
      <c r="V24" s="16"/>
    </row>
    <row r="25" spans="1:22">
      <c r="A25" s="16">
        <v>13</v>
      </c>
      <c r="B25" t="s">
        <v>152</v>
      </c>
      <c r="C25" t="s">
        <v>13</v>
      </c>
      <c r="D25">
        <v>353436</v>
      </c>
      <c r="E25">
        <v>188049</v>
      </c>
      <c r="F25">
        <v>7.5201719999999996</v>
      </c>
      <c r="G25">
        <v>0</v>
      </c>
      <c r="H25">
        <v>92.956000000000003</v>
      </c>
      <c r="I25">
        <v>21</v>
      </c>
      <c r="J25">
        <v>21.9</v>
      </c>
      <c r="K25">
        <v>140.30000000000001</v>
      </c>
      <c r="L25">
        <v>1.0145999999999999</v>
      </c>
      <c r="M25">
        <v>91.138999999999996</v>
      </c>
      <c r="N25">
        <v>94.694999999999993</v>
      </c>
      <c r="O25">
        <v>91.864000000000004</v>
      </c>
      <c r="P25">
        <v>13.5</v>
      </c>
      <c r="Q25">
        <v>28.5</v>
      </c>
      <c r="R25">
        <v>15.1</v>
      </c>
      <c r="S25">
        <v>5.0999999999999996</v>
      </c>
      <c r="T25" s="16">
        <v>12</v>
      </c>
      <c r="U25" s="23">
        <f t="shared" si="0"/>
        <v>486</v>
      </c>
      <c r="V25" s="16"/>
    </row>
    <row r="26" spans="1:22">
      <c r="A26" s="16">
        <v>12</v>
      </c>
      <c r="B26" t="s">
        <v>153</v>
      </c>
      <c r="C26" t="s">
        <v>13</v>
      </c>
      <c r="D26">
        <v>352950</v>
      </c>
      <c r="E26">
        <v>187983</v>
      </c>
      <c r="F26">
        <v>7.4945440000000003</v>
      </c>
      <c r="G26">
        <v>0</v>
      </c>
      <c r="H26">
        <v>92.257999999999996</v>
      </c>
      <c r="I26">
        <v>20.9</v>
      </c>
      <c r="J26">
        <v>59.1</v>
      </c>
      <c r="K26">
        <v>143.6</v>
      </c>
      <c r="L26">
        <v>1.0139</v>
      </c>
      <c r="M26">
        <v>88.361000000000004</v>
      </c>
      <c r="N26">
        <v>94.111000000000004</v>
      </c>
      <c r="O26">
        <v>93.194999999999993</v>
      </c>
      <c r="P26">
        <v>17.8</v>
      </c>
      <c r="Q26">
        <v>23.4</v>
      </c>
      <c r="R26">
        <v>19.600000000000001</v>
      </c>
      <c r="S26">
        <v>5.0999999999999996</v>
      </c>
      <c r="T26" s="16">
        <v>11</v>
      </c>
      <c r="U26" s="23">
        <f t="shared" si="0"/>
        <v>1339</v>
      </c>
      <c r="V26" s="16"/>
    </row>
    <row r="27" spans="1:22">
      <c r="A27" s="16">
        <v>11</v>
      </c>
      <c r="B27" t="s">
        <v>154</v>
      </c>
      <c r="C27" t="s">
        <v>13</v>
      </c>
      <c r="D27">
        <v>351611</v>
      </c>
      <c r="E27">
        <v>187801</v>
      </c>
      <c r="F27">
        <v>7.2973309999999998</v>
      </c>
      <c r="G27">
        <v>0</v>
      </c>
      <c r="H27">
        <v>90.355999999999995</v>
      </c>
      <c r="I27">
        <v>22</v>
      </c>
      <c r="J27">
        <v>65.599999999999994</v>
      </c>
      <c r="K27">
        <v>143.19999999999999</v>
      </c>
      <c r="L27">
        <v>1.0135000000000001</v>
      </c>
      <c r="M27">
        <v>88.283000000000001</v>
      </c>
      <c r="N27">
        <v>92.438999999999993</v>
      </c>
      <c r="O27">
        <v>90.424999999999997</v>
      </c>
      <c r="P27">
        <v>18.5</v>
      </c>
      <c r="Q27">
        <v>26.7</v>
      </c>
      <c r="R27">
        <v>19.5</v>
      </c>
      <c r="S27">
        <v>5.0999999999999996</v>
      </c>
      <c r="T27" s="16">
        <v>10</v>
      </c>
      <c r="U27" s="23">
        <f t="shared" si="0"/>
        <v>1468</v>
      </c>
      <c r="V27" s="16"/>
    </row>
    <row r="28" spans="1:22">
      <c r="A28" s="16">
        <v>10</v>
      </c>
      <c r="B28" t="s">
        <v>155</v>
      </c>
      <c r="C28" t="s">
        <v>13</v>
      </c>
      <c r="D28">
        <v>350143</v>
      </c>
      <c r="E28">
        <v>187598</v>
      </c>
      <c r="F28">
        <v>7.0952409999999997</v>
      </c>
      <c r="G28">
        <v>0</v>
      </c>
      <c r="H28">
        <v>89.561000000000007</v>
      </c>
      <c r="I28">
        <v>22.2</v>
      </c>
      <c r="J28">
        <v>66.5</v>
      </c>
      <c r="K28">
        <v>145.19999999999999</v>
      </c>
      <c r="L28">
        <v>1.0127999999999999</v>
      </c>
      <c r="M28">
        <v>84.831000000000003</v>
      </c>
      <c r="N28">
        <v>93.001999999999995</v>
      </c>
      <c r="O28">
        <v>88.272000000000006</v>
      </c>
      <c r="P28">
        <v>19.7</v>
      </c>
      <c r="Q28">
        <v>26.7</v>
      </c>
      <c r="R28">
        <v>21.3</v>
      </c>
      <c r="S28">
        <v>5.0999999999999996</v>
      </c>
      <c r="T28" s="16">
        <v>9</v>
      </c>
      <c r="U28" s="23">
        <f t="shared" si="0"/>
        <v>1484</v>
      </c>
      <c r="V28" s="16"/>
    </row>
    <row r="29" spans="1:22">
      <c r="A29" s="16">
        <v>9</v>
      </c>
      <c r="B29" t="s">
        <v>156</v>
      </c>
      <c r="C29" t="s">
        <v>13</v>
      </c>
      <c r="D29">
        <v>348659</v>
      </c>
      <c r="E29">
        <v>187391</v>
      </c>
      <c r="F29">
        <v>7.0629989999999996</v>
      </c>
      <c r="G29">
        <v>0</v>
      </c>
      <c r="H29">
        <v>89.057000000000002</v>
      </c>
      <c r="I29">
        <v>22.1</v>
      </c>
      <c r="J29">
        <v>68.900000000000006</v>
      </c>
      <c r="K29">
        <v>143.4</v>
      </c>
      <c r="L29">
        <v>1.0127999999999999</v>
      </c>
      <c r="M29">
        <v>85.584999999999994</v>
      </c>
      <c r="N29">
        <v>92.025000000000006</v>
      </c>
      <c r="O29">
        <v>87.617999999999995</v>
      </c>
      <c r="P29">
        <v>18.7</v>
      </c>
      <c r="Q29">
        <v>26.2</v>
      </c>
      <c r="R29">
        <v>20.7</v>
      </c>
      <c r="S29">
        <v>5.0999999999999996</v>
      </c>
      <c r="T29" s="16">
        <v>8</v>
      </c>
      <c r="U29" s="23">
        <f t="shared" si="0"/>
        <v>1522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347137</v>
      </c>
      <c r="E30">
        <v>187174</v>
      </c>
      <c r="F30">
        <v>6.9259760000000004</v>
      </c>
      <c r="G30">
        <v>0</v>
      </c>
      <c r="H30">
        <v>89.938000000000002</v>
      </c>
      <c r="I30">
        <v>22.9</v>
      </c>
      <c r="J30">
        <v>68.7</v>
      </c>
      <c r="K30">
        <v>143.6</v>
      </c>
      <c r="L30">
        <v>1.0123</v>
      </c>
      <c r="M30">
        <v>86.171000000000006</v>
      </c>
      <c r="N30">
        <v>92.534999999999997</v>
      </c>
      <c r="O30">
        <v>86.171000000000006</v>
      </c>
      <c r="P30">
        <v>19.3</v>
      </c>
      <c r="Q30">
        <v>29.2</v>
      </c>
      <c r="R30">
        <v>22</v>
      </c>
      <c r="S30">
        <v>5.1100000000000003</v>
      </c>
      <c r="T30" s="22">
        <v>7</v>
      </c>
      <c r="U30" s="23">
        <f t="shared" si="0"/>
        <v>1545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345592</v>
      </c>
      <c r="E31">
        <v>186959</v>
      </c>
      <c r="F31">
        <v>7.0442359999999997</v>
      </c>
      <c r="G31">
        <v>0</v>
      </c>
      <c r="H31">
        <v>91.863</v>
      </c>
      <c r="I31">
        <v>21</v>
      </c>
      <c r="J31">
        <v>25</v>
      </c>
      <c r="K31">
        <v>145.30000000000001</v>
      </c>
      <c r="L31">
        <v>1.0125999999999999</v>
      </c>
      <c r="M31">
        <v>87.831999999999994</v>
      </c>
      <c r="N31">
        <v>94.444000000000003</v>
      </c>
      <c r="O31">
        <v>87.843999999999994</v>
      </c>
      <c r="P31">
        <v>15.2</v>
      </c>
      <c r="Q31">
        <v>26.9</v>
      </c>
      <c r="R31">
        <v>22.1</v>
      </c>
      <c r="S31">
        <v>5.1100000000000003</v>
      </c>
      <c r="T31" s="16">
        <v>6</v>
      </c>
      <c r="U31" s="23">
        <f t="shared" si="0"/>
        <v>598</v>
      </c>
      <c r="V31" s="5"/>
    </row>
    <row r="32" spans="1:22">
      <c r="A32" s="16">
        <v>6</v>
      </c>
      <c r="B32" t="s">
        <v>159</v>
      </c>
      <c r="C32" t="s">
        <v>13</v>
      </c>
      <c r="D32">
        <v>344994</v>
      </c>
      <c r="E32">
        <v>186878</v>
      </c>
      <c r="F32">
        <v>7.5324600000000004</v>
      </c>
      <c r="G32">
        <v>0</v>
      </c>
      <c r="H32">
        <v>92.078000000000003</v>
      </c>
      <c r="I32">
        <v>20.5</v>
      </c>
      <c r="J32">
        <v>21.4</v>
      </c>
      <c r="K32">
        <v>138.1</v>
      </c>
      <c r="L32">
        <v>1.0145999999999999</v>
      </c>
      <c r="M32">
        <v>90.141999999999996</v>
      </c>
      <c r="N32">
        <v>93.564999999999998</v>
      </c>
      <c r="O32">
        <v>92.094999999999999</v>
      </c>
      <c r="P32">
        <v>14.6</v>
      </c>
      <c r="Q32">
        <v>27</v>
      </c>
      <c r="R32">
        <v>15.3</v>
      </c>
      <c r="S32">
        <v>5.1100000000000003</v>
      </c>
      <c r="T32" s="16">
        <v>5</v>
      </c>
      <c r="U32" s="23">
        <f t="shared" si="0"/>
        <v>476</v>
      </c>
      <c r="V32" s="5"/>
    </row>
    <row r="33" spans="1:22">
      <c r="A33" s="16">
        <v>5</v>
      </c>
      <c r="B33" t="s">
        <v>160</v>
      </c>
      <c r="C33" t="s">
        <v>13</v>
      </c>
      <c r="D33">
        <v>344518</v>
      </c>
      <c r="E33">
        <v>186812</v>
      </c>
      <c r="F33">
        <v>7.378736</v>
      </c>
      <c r="G33">
        <v>0</v>
      </c>
      <c r="H33">
        <v>90.257000000000005</v>
      </c>
      <c r="I33">
        <v>22.3</v>
      </c>
      <c r="J33">
        <v>62.3</v>
      </c>
      <c r="K33">
        <v>142.1</v>
      </c>
      <c r="L33">
        <v>1.0135000000000001</v>
      </c>
      <c r="M33">
        <v>87.076999999999998</v>
      </c>
      <c r="N33">
        <v>93.024000000000001</v>
      </c>
      <c r="O33">
        <v>91.997</v>
      </c>
      <c r="P33">
        <v>19.600000000000001</v>
      </c>
      <c r="Q33">
        <v>26.5</v>
      </c>
      <c r="R33">
        <v>20.7</v>
      </c>
      <c r="S33">
        <v>5.1100000000000003</v>
      </c>
      <c r="T33" s="16">
        <v>4</v>
      </c>
      <c r="U33" s="23">
        <f t="shared" si="0"/>
        <v>1442</v>
      </c>
      <c r="V33" s="5"/>
    </row>
    <row r="34" spans="1:22">
      <c r="A34" s="16">
        <v>4</v>
      </c>
      <c r="B34" t="s">
        <v>161</v>
      </c>
      <c r="C34" t="s">
        <v>13</v>
      </c>
      <c r="D34">
        <v>343076</v>
      </c>
      <c r="E34">
        <v>186612</v>
      </c>
      <c r="F34">
        <v>7.2136690000000003</v>
      </c>
      <c r="G34">
        <v>0</v>
      </c>
      <c r="H34">
        <v>89.995000000000005</v>
      </c>
      <c r="I34">
        <v>22.3</v>
      </c>
      <c r="J34">
        <v>66.7</v>
      </c>
      <c r="K34">
        <v>142.19999999999999</v>
      </c>
      <c r="L34">
        <v>1.0129999999999999</v>
      </c>
      <c r="M34">
        <v>86.311000000000007</v>
      </c>
      <c r="N34">
        <v>92.099000000000004</v>
      </c>
      <c r="O34">
        <v>90.043000000000006</v>
      </c>
      <c r="P34">
        <v>20.100000000000001</v>
      </c>
      <c r="Q34">
        <v>26.3</v>
      </c>
      <c r="R34">
        <v>21.6</v>
      </c>
      <c r="S34">
        <v>5.1100000000000003</v>
      </c>
      <c r="T34" s="16">
        <v>3</v>
      </c>
      <c r="U34" s="23">
        <f t="shared" si="0"/>
        <v>1522</v>
      </c>
      <c r="V34" s="5"/>
    </row>
    <row r="35" spans="1:22">
      <c r="A35" s="16">
        <v>3</v>
      </c>
      <c r="B35" t="s">
        <v>162</v>
      </c>
      <c r="C35" t="s">
        <v>13</v>
      </c>
      <c r="D35">
        <v>341554</v>
      </c>
      <c r="E35">
        <v>186400</v>
      </c>
      <c r="F35">
        <v>7.0071839999999996</v>
      </c>
      <c r="G35">
        <v>0</v>
      </c>
      <c r="H35">
        <v>88.936000000000007</v>
      </c>
      <c r="I35">
        <v>23</v>
      </c>
      <c r="J35">
        <v>67.8</v>
      </c>
      <c r="K35">
        <v>143.5</v>
      </c>
      <c r="L35">
        <v>1.0125999999999999</v>
      </c>
      <c r="M35">
        <v>85.75</v>
      </c>
      <c r="N35">
        <v>91.352000000000004</v>
      </c>
      <c r="O35">
        <v>87.13</v>
      </c>
      <c r="P35">
        <v>19.8</v>
      </c>
      <c r="Q35">
        <v>27.7</v>
      </c>
      <c r="R35">
        <v>21.5</v>
      </c>
      <c r="S35">
        <v>5.1100000000000003</v>
      </c>
      <c r="T35" s="16">
        <v>2</v>
      </c>
      <c r="U35" s="23">
        <f t="shared" si="0"/>
        <v>1548</v>
      </c>
      <c r="V35" s="5"/>
    </row>
    <row r="36" spans="1:22">
      <c r="A36" s="16">
        <v>2</v>
      </c>
      <c r="B36" t="s">
        <v>163</v>
      </c>
      <c r="C36" t="s">
        <v>13</v>
      </c>
      <c r="D36">
        <v>340006</v>
      </c>
      <c r="E36">
        <v>186182</v>
      </c>
      <c r="F36">
        <v>6.9888079999999997</v>
      </c>
      <c r="G36">
        <v>0</v>
      </c>
      <c r="H36">
        <v>90.117999999999995</v>
      </c>
      <c r="I36">
        <v>22.8</v>
      </c>
      <c r="J36">
        <v>66.900000000000006</v>
      </c>
      <c r="K36">
        <v>142.80000000000001</v>
      </c>
      <c r="L36">
        <v>1.0124</v>
      </c>
      <c r="M36">
        <v>86.488</v>
      </c>
      <c r="N36">
        <v>92.751000000000005</v>
      </c>
      <c r="O36">
        <v>87.221000000000004</v>
      </c>
      <c r="P36">
        <v>20.3</v>
      </c>
      <c r="Q36">
        <v>26.4</v>
      </c>
      <c r="R36">
        <v>22.5</v>
      </c>
      <c r="S36">
        <v>5.12</v>
      </c>
      <c r="T36" s="16">
        <v>1</v>
      </c>
      <c r="U36" s="23">
        <f t="shared" si="0"/>
        <v>1533</v>
      </c>
      <c r="V36" s="5"/>
    </row>
    <row r="37" spans="1:22">
      <c r="A37" s="16">
        <v>1</v>
      </c>
      <c r="B37" t="s">
        <v>134</v>
      </c>
      <c r="C37" t="s">
        <v>13</v>
      </c>
      <c r="D37">
        <v>338473</v>
      </c>
      <c r="E37">
        <v>185968</v>
      </c>
      <c r="F37">
        <v>7.0621770000000001</v>
      </c>
      <c r="G37">
        <v>0</v>
      </c>
      <c r="H37">
        <v>89.433999999999997</v>
      </c>
      <c r="I37">
        <v>21.9</v>
      </c>
      <c r="J37">
        <v>63.8</v>
      </c>
      <c r="K37">
        <v>143.69999999999999</v>
      </c>
      <c r="L37">
        <v>1.0126999999999999</v>
      </c>
      <c r="M37">
        <v>84.064999999999998</v>
      </c>
      <c r="N37">
        <v>92.957999999999998</v>
      </c>
      <c r="O37">
        <v>87.774000000000001</v>
      </c>
      <c r="P37">
        <v>19.5</v>
      </c>
      <c r="Q37">
        <v>26.2</v>
      </c>
      <c r="R37">
        <v>21.2</v>
      </c>
      <c r="S37">
        <v>5.12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35027</v>
      </c>
      <c r="T6" s="22">
        <v>31</v>
      </c>
      <c r="U6" s="23">
        <f>D6-D7</f>
        <v>115</v>
      </c>
      <c r="V6" s="24">
        <v>1</v>
      </c>
    </row>
    <row r="7" spans="1:22">
      <c r="A7" s="16">
        <v>31</v>
      </c>
      <c r="D7">
        <v>34912</v>
      </c>
      <c r="T7" s="16">
        <v>30</v>
      </c>
      <c r="U7" s="23">
        <f>D7-D8</f>
        <v>115</v>
      </c>
      <c r="V7" s="4"/>
    </row>
    <row r="8" spans="1:22">
      <c r="A8" s="16">
        <v>30</v>
      </c>
      <c r="D8">
        <v>34797</v>
      </c>
      <c r="T8" s="16">
        <v>29</v>
      </c>
      <c r="U8" s="23">
        <f>D8-D9</f>
        <v>79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34718</v>
      </c>
      <c r="E9">
        <v>4860</v>
      </c>
      <c r="F9">
        <v>7.1287209999999996</v>
      </c>
      <c r="G9">
        <v>0</v>
      </c>
      <c r="H9">
        <v>88.525999999999996</v>
      </c>
      <c r="I9">
        <v>19.2</v>
      </c>
      <c r="J9">
        <v>5</v>
      </c>
      <c r="K9">
        <v>14</v>
      </c>
      <c r="L9">
        <v>1.0139</v>
      </c>
      <c r="M9">
        <v>84.055000000000007</v>
      </c>
      <c r="N9">
        <v>91.793000000000006</v>
      </c>
      <c r="O9">
        <v>86.013000000000005</v>
      </c>
      <c r="P9">
        <v>11.4</v>
      </c>
      <c r="Q9">
        <v>28.4</v>
      </c>
      <c r="R9">
        <v>13.8</v>
      </c>
      <c r="S9">
        <v>5.66</v>
      </c>
      <c r="T9" s="22">
        <v>28</v>
      </c>
      <c r="U9" s="23">
        <f t="shared" ref="U9:U36" si="0">D9-D10</f>
        <v>117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34601</v>
      </c>
      <c r="E10">
        <v>4844</v>
      </c>
      <c r="F10">
        <v>7.0569490000000004</v>
      </c>
      <c r="G10">
        <v>0</v>
      </c>
      <c r="H10">
        <v>91.540999999999997</v>
      </c>
      <c r="I10">
        <v>21.4</v>
      </c>
      <c r="J10">
        <v>0.9</v>
      </c>
      <c r="K10">
        <v>19.8</v>
      </c>
      <c r="L10">
        <v>1.0132000000000001</v>
      </c>
      <c r="M10">
        <v>86.091999999999999</v>
      </c>
      <c r="N10">
        <v>93.763999999999996</v>
      </c>
      <c r="O10">
        <v>86.284000000000006</v>
      </c>
      <c r="P10">
        <v>11.8</v>
      </c>
      <c r="Q10">
        <v>30.8</v>
      </c>
      <c r="R10">
        <v>17.3</v>
      </c>
      <c r="S10">
        <v>5.66</v>
      </c>
      <c r="T10" s="16">
        <v>27</v>
      </c>
      <c r="U10" s="23">
        <f t="shared" si="0"/>
        <v>22</v>
      </c>
      <c r="V10" s="16"/>
    </row>
    <row r="11" spans="1:22">
      <c r="A11" s="16">
        <v>27</v>
      </c>
      <c r="B11" t="s">
        <v>174</v>
      </c>
      <c r="C11" t="s">
        <v>13</v>
      </c>
      <c r="D11">
        <v>34579</v>
      </c>
      <c r="E11">
        <v>4841</v>
      </c>
      <c r="F11">
        <v>7.5227830000000004</v>
      </c>
      <c r="G11">
        <v>0</v>
      </c>
      <c r="H11">
        <v>91.748000000000005</v>
      </c>
      <c r="I11">
        <v>21.6</v>
      </c>
      <c r="J11">
        <v>0</v>
      </c>
      <c r="K11">
        <v>0</v>
      </c>
      <c r="L11">
        <v>1.0145</v>
      </c>
      <c r="M11">
        <v>88.221999999999994</v>
      </c>
      <c r="N11">
        <v>94.085999999999999</v>
      </c>
      <c r="O11">
        <v>92.120999999999995</v>
      </c>
      <c r="P11">
        <v>12.9</v>
      </c>
      <c r="Q11">
        <v>33.4</v>
      </c>
      <c r="R11">
        <v>15.9</v>
      </c>
      <c r="S11">
        <v>5.68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B12" t="s">
        <v>173</v>
      </c>
      <c r="C12" t="s">
        <v>13</v>
      </c>
      <c r="D12">
        <v>34579</v>
      </c>
      <c r="E12">
        <v>4841</v>
      </c>
      <c r="F12">
        <v>7.3836919999999999</v>
      </c>
      <c r="G12">
        <v>0</v>
      </c>
      <c r="H12">
        <v>89.507999999999996</v>
      </c>
      <c r="I12">
        <v>20.399999999999999</v>
      </c>
      <c r="J12">
        <v>4.3</v>
      </c>
      <c r="K12">
        <v>6.1</v>
      </c>
      <c r="L12">
        <v>1.0143</v>
      </c>
      <c r="M12">
        <v>85.34</v>
      </c>
      <c r="N12">
        <v>93.058999999999997</v>
      </c>
      <c r="O12">
        <v>89.998000000000005</v>
      </c>
      <c r="P12">
        <v>12.9</v>
      </c>
      <c r="Q12">
        <v>30.2</v>
      </c>
      <c r="R12">
        <v>15.3</v>
      </c>
      <c r="S12">
        <v>5.66</v>
      </c>
      <c r="T12" s="16">
        <v>25</v>
      </c>
      <c r="U12" s="23">
        <f t="shared" si="0"/>
        <v>103</v>
      </c>
      <c r="V12" s="16"/>
    </row>
    <row r="13" spans="1:22">
      <c r="A13" s="16">
        <v>25</v>
      </c>
      <c r="B13" t="s">
        <v>172</v>
      </c>
      <c r="C13" t="s">
        <v>13</v>
      </c>
      <c r="D13">
        <v>34476</v>
      </c>
      <c r="E13">
        <v>4827</v>
      </c>
      <c r="F13">
        <v>7.3770439999999997</v>
      </c>
      <c r="G13">
        <v>0</v>
      </c>
      <c r="H13">
        <v>89.694999999999993</v>
      </c>
      <c r="I13">
        <v>19.2</v>
      </c>
      <c r="J13">
        <v>5.3</v>
      </c>
      <c r="K13">
        <v>19</v>
      </c>
      <c r="L13">
        <v>1.0141</v>
      </c>
      <c r="M13">
        <v>85.421000000000006</v>
      </c>
      <c r="N13">
        <v>93.52</v>
      </c>
      <c r="O13">
        <v>90.305999999999997</v>
      </c>
      <c r="P13">
        <v>12.4</v>
      </c>
      <c r="Q13">
        <v>27.5</v>
      </c>
      <c r="R13">
        <v>16.3</v>
      </c>
      <c r="S13">
        <v>5.67</v>
      </c>
      <c r="T13" s="16">
        <v>24</v>
      </c>
      <c r="U13" s="23">
        <f t="shared" si="0"/>
        <v>125</v>
      </c>
      <c r="V13" s="16"/>
    </row>
    <row r="14" spans="1:22">
      <c r="A14" s="16">
        <v>24</v>
      </c>
      <c r="B14" t="s">
        <v>171</v>
      </c>
      <c r="C14" t="s">
        <v>13</v>
      </c>
      <c r="D14">
        <v>34351</v>
      </c>
      <c r="E14">
        <v>4809</v>
      </c>
      <c r="F14">
        <v>7.0099710000000002</v>
      </c>
      <c r="G14">
        <v>0</v>
      </c>
      <c r="H14">
        <v>88.864999999999995</v>
      </c>
      <c r="I14">
        <v>20.9</v>
      </c>
      <c r="J14">
        <v>4.8</v>
      </c>
      <c r="K14">
        <v>19.100000000000001</v>
      </c>
      <c r="L14">
        <v>1.0130999999999999</v>
      </c>
      <c r="M14">
        <v>85.635999999999996</v>
      </c>
      <c r="N14">
        <v>91.731999999999999</v>
      </c>
      <c r="O14">
        <v>85.655000000000001</v>
      </c>
      <c r="P14">
        <v>13.5</v>
      </c>
      <c r="Q14">
        <v>28</v>
      </c>
      <c r="R14">
        <v>17.399999999999999</v>
      </c>
      <c r="S14">
        <v>5.66</v>
      </c>
      <c r="T14" s="16">
        <v>23</v>
      </c>
      <c r="U14" s="23">
        <f t="shared" si="0"/>
        <v>115</v>
      </c>
      <c r="V14" s="16"/>
    </row>
    <row r="15" spans="1:22">
      <c r="A15" s="16">
        <v>23</v>
      </c>
      <c r="B15" t="s">
        <v>170</v>
      </c>
      <c r="C15" t="s">
        <v>13</v>
      </c>
      <c r="D15">
        <v>34236</v>
      </c>
      <c r="E15">
        <v>4793</v>
      </c>
      <c r="F15">
        <v>7.101159</v>
      </c>
      <c r="G15">
        <v>0</v>
      </c>
      <c r="H15">
        <v>89.26</v>
      </c>
      <c r="I15">
        <v>20.8</v>
      </c>
      <c r="J15">
        <v>5.4</v>
      </c>
      <c r="K15">
        <v>10.1</v>
      </c>
      <c r="L15">
        <v>1.0136000000000001</v>
      </c>
      <c r="M15">
        <v>86.010999999999996</v>
      </c>
      <c r="N15">
        <v>92.11</v>
      </c>
      <c r="O15">
        <v>86.268000000000001</v>
      </c>
      <c r="P15">
        <v>12.1</v>
      </c>
      <c r="Q15">
        <v>29.4</v>
      </c>
      <c r="R15">
        <v>15.6</v>
      </c>
      <c r="S15">
        <v>5.68</v>
      </c>
      <c r="T15" s="16">
        <v>22</v>
      </c>
      <c r="U15" s="23">
        <f t="shared" si="0"/>
        <v>126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34110</v>
      </c>
      <c r="E16">
        <v>4776</v>
      </c>
      <c r="F16">
        <v>7.1397219999999999</v>
      </c>
      <c r="G16">
        <v>0</v>
      </c>
      <c r="H16">
        <v>90.244</v>
      </c>
      <c r="I16">
        <v>21.2</v>
      </c>
      <c r="J16">
        <v>1.9</v>
      </c>
      <c r="K16">
        <v>19.7</v>
      </c>
      <c r="L16">
        <v>1.0134000000000001</v>
      </c>
      <c r="M16">
        <v>86.472999999999999</v>
      </c>
      <c r="N16">
        <v>95.113</v>
      </c>
      <c r="O16">
        <v>87.486999999999995</v>
      </c>
      <c r="P16">
        <v>11</v>
      </c>
      <c r="Q16">
        <v>30.4</v>
      </c>
      <c r="R16">
        <v>17.5</v>
      </c>
      <c r="S16">
        <v>5.67</v>
      </c>
      <c r="T16" s="22">
        <v>21</v>
      </c>
      <c r="U16" s="23">
        <f t="shared" si="0"/>
        <v>45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34065</v>
      </c>
      <c r="E17">
        <v>4769</v>
      </c>
      <c r="F17">
        <v>7.4015209999999998</v>
      </c>
      <c r="G17">
        <v>0</v>
      </c>
      <c r="H17">
        <v>91.634</v>
      </c>
      <c r="I17">
        <v>21.8</v>
      </c>
      <c r="J17">
        <v>0</v>
      </c>
      <c r="K17">
        <v>0</v>
      </c>
      <c r="L17">
        <v>1.0144</v>
      </c>
      <c r="M17">
        <v>87.388999999999996</v>
      </c>
      <c r="N17">
        <v>93.603999999999999</v>
      </c>
      <c r="O17">
        <v>89.897000000000006</v>
      </c>
      <c r="P17">
        <v>9.9</v>
      </c>
      <c r="Q17">
        <v>33.799999999999997</v>
      </c>
      <c r="R17">
        <v>14.3</v>
      </c>
      <c r="S17">
        <v>5.68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B18" t="s">
        <v>167</v>
      </c>
      <c r="C18" t="s">
        <v>13</v>
      </c>
      <c r="D18">
        <v>34065</v>
      </c>
      <c r="E18">
        <v>4769</v>
      </c>
      <c r="F18">
        <v>7.4773959999999997</v>
      </c>
      <c r="G18">
        <v>0</v>
      </c>
      <c r="H18">
        <v>92.066000000000003</v>
      </c>
      <c r="I18">
        <v>21.9</v>
      </c>
      <c r="J18">
        <v>1.7</v>
      </c>
      <c r="K18">
        <v>12.3</v>
      </c>
      <c r="L18">
        <v>1.0142</v>
      </c>
      <c r="M18">
        <v>89.349000000000004</v>
      </c>
      <c r="N18">
        <v>94.789000000000001</v>
      </c>
      <c r="O18">
        <v>91.972999999999999</v>
      </c>
      <c r="P18">
        <v>14.4</v>
      </c>
      <c r="Q18">
        <v>31.9</v>
      </c>
      <c r="R18">
        <v>17.100000000000001</v>
      </c>
      <c r="S18">
        <v>5.68</v>
      </c>
      <c r="T18" s="16">
        <v>19</v>
      </c>
      <c r="U18" s="23">
        <f t="shared" si="0"/>
        <v>37</v>
      </c>
      <c r="V18" s="16"/>
    </row>
    <row r="19" spans="1:22">
      <c r="A19" s="16">
        <v>19</v>
      </c>
      <c r="B19" t="s">
        <v>166</v>
      </c>
      <c r="C19" t="s">
        <v>13</v>
      </c>
      <c r="D19">
        <v>34028</v>
      </c>
      <c r="E19">
        <v>4764</v>
      </c>
      <c r="F19">
        <v>7.4419880000000003</v>
      </c>
      <c r="G19">
        <v>0</v>
      </c>
      <c r="H19">
        <v>91.186000000000007</v>
      </c>
      <c r="I19">
        <v>19.899999999999999</v>
      </c>
      <c r="J19">
        <v>5.8</v>
      </c>
      <c r="K19">
        <v>19.5</v>
      </c>
      <c r="L19">
        <v>1.0143</v>
      </c>
      <c r="M19">
        <v>87.584000000000003</v>
      </c>
      <c r="N19">
        <v>93.846999999999994</v>
      </c>
      <c r="O19">
        <v>90.902000000000001</v>
      </c>
      <c r="P19">
        <v>14.5</v>
      </c>
      <c r="Q19">
        <v>29.9</v>
      </c>
      <c r="R19">
        <v>15.6</v>
      </c>
      <c r="S19">
        <v>5.67</v>
      </c>
      <c r="T19" s="16">
        <v>18</v>
      </c>
      <c r="U19" s="23">
        <f t="shared" si="0"/>
        <v>138</v>
      </c>
      <c r="V19" s="16"/>
    </row>
    <row r="20" spans="1:22">
      <c r="A20" s="16">
        <v>18</v>
      </c>
      <c r="B20" t="s">
        <v>165</v>
      </c>
      <c r="C20" t="s">
        <v>13</v>
      </c>
      <c r="D20">
        <v>33890</v>
      </c>
      <c r="E20">
        <v>4745</v>
      </c>
      <c r="F20">
        <v>7.2707569999999997</v>
      </c>
      <c r="G20">
        <v>0</v>
      </c>
      <c r="H20">
        <v>89.71</v>
      </c>
      <c r="I20">
        <v>21.4</v>
      </c>
      <c r="J20">
        <v>3.4</v>
      </c>
      <c r="K20">
        <v>19.600000000000001</v>
      </c>
      <c r="L20">
        <v>1.0139</v>
      </c>
      <c r="M20">
        <v>86.653999999999996</v>
      </c>
      <c r="N20">
        <v>92.195999999999998</v>
      </c>
      <c r="O20">
        <v>88.787000000000006</v>
      </c>
      <c r="P20">
        <v>15.1</v>
      </c>
      <c r="Q20">
        <v>30.1</v>
      </c>
      <c r="R20">
        <v>16.100000000000001</v>
      </c>
      <c r="S20">
        <v>5.67</v>
      </c>
      <c r="T20" s="16">
        <v>17</v>
      </c>
      <c r="U20" s="23">
        <f t="shared" si="0"/>
        <v>78</v>
      </c>
      <c r="V20" s="16"/>
    </row>
    <row r="21" spans="1:22">
      <c r="A21" s="16">
        <v>17</v>
      </c>
      <c r="B21" t="s">
        <v>164</v>
      </c>
      <c r="C21" t="s">
        <v>13</v>
      </c>
      <c r="D21">
        <v>33812</v>
      </c>
      <c r="E21">
        <v>4734</v>
      </c>
      <c r="F21">
        <v>7.1869829999999997</v>
      </c>
      <c r="G21">
        <v>0</v>
      </c>
      <c r="H21">
        <v>90.006</v>
      </c>
      <c r="I21">
        <v>21</v>
      </c>
      <c r="J21">
        <v>0.6</v>
      </c>
      <c r="K21">
        <v>18.7</v>
      </c>
      <c r="L21">
        <v>1.0137</v>
      </c>
      <c r="M21">
        <v>86.165999999999997</v>
      </c>
      <c r="N21">
        <v>93.632999999999996</v>
      </c>
      <c r="O21">
        <v>87.661000000000001</v>
      </c>
      <c r="P21">
        <v>14.8</v>
      </c>
      <c r="Q21">
        <v>30</v>
      </c>
      <c r="R21">
        <v>16.2</v>
      </c>
      <c r="S21">
        <v>5.66</v>
      </c>
      <c r="T21" s="16">
        <v>16</v>
      </c>
      <c r="U21" s="23">
        <f t="shared" si="0"/>
        <v>13</v>
      </c>
      <c r="V21" s="16"/>
    </row>
    <row r="22" spans="1:22">
      <c r="A22" s="16">
        <v>16</v>
      </c>
      <c r="B22" t="s">
        <v>149</v>
      </c>
      <c r="C22" t="s">
        <v>13</v>
      </c>
      <c r="D22">
        <v>33799</v>
      </c>
      <c r="E22">
        <v>4732</v>
      </c>
      <c r="F22">
        <v>7.2420549999999997</v>
      </c>
      <c r="G22">
        <v>0</v>
      </c>
      <c r="H22">
        <v>89.756</v>
      </c>
      <c r="I22">
        <v>21.1</v>
      </c>
      <c r="J22">
        <v>4.7</v>
      </c>
      <c r="K22">
        <v>19</v>
      </c>
      <c r="L22">
        <v>1.0139</v>
      </c>
      <c r="M22">
        <v>86.671999999999997</v>
      </c>
      <c r="N22">
        <v>94.903999999999996</v>
      </c>
      <c r="O22">
        <v>88.075000000000003</v>
      </c>
      <c r="P22">
        <v>13.6</v>
      </c>
      <c r="Q22">
        <v>30.6</v>
      </c>
      <c r="R22">
        <v>15.3</v>
      </c>
      <c r="S22">
        <v>5.67</v>
      </c>
      <c r="T22" s="16">
        <v>15</v>
      </c>
      <c r="U22" s="23">
        <f t="shared" si="0"/>
        <v>111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33688</v>
      </c>
      <c r="E23">
        <v>4717</v>
      </c>
      <c r="F23">
        <v>7.2866309999999999</v>
      </c>
      <c r="G23">
        <v>0</v>
      </c>
      <c r="H23">
        <v>89.826999999999998</v>
      </c>
      <c r="I23">
        <v>20</v>
      </c>
      <c r="J23">
        <v>5.2</v>
      </c>
      <c r="K23">
        <v>10.199999999999999</v>
      </c>
      <c r="L23">
        <v>1.0139</v>
      </c>
      <c r="M23">
        <v>87.149000000000001</v>
      </c>
      <c r="N23">
        <v>91.783000000000001</v>
      </c>
      <c r="O23">
        <v>89.144999999999996</v>
      </c>
      <c r="P23">
        <v>13.2</v>
      </c>
      <c r="Q23">
        <v>27.4</v>
      </c>
      <c r="R23">
        <v>16.5</v>
      </c>
      <c r="S23">
        <v>5.66</v>
      </c>
      <c r="T23" s="22">
        <v>14</v>
      </c>
      <c r="U23" s="23">
        <f t="shared" si="0"/>
        <v>122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33566</v>
      </c>
      <c r="E24">
        <v>4700</v>
      </c>
      <c r="F24">
        <v>7.335248</v>
      </c>
      <c r="G24">
        <v>0</v>
      </c>
      <c r="H24">
        <v>92.585999999999999</v>
      </c>
      <c r="I24">
        <v>19.7</v>
      </c>
      <c r="J24">
        <v>0.8</v>
      </c>
      <c r="K24">
        <v>19.8</v>
      </c>
      <c r="L24">
        <v>1.0139</v>
      </c>
      <c r="M24">
        <v>88.896000000000001</v>
      </c>
      <c r="N24">
        <v>95.088999999999999</v>
      </c>
      <c r="O24">
        <v>90.046000000000006</v>
      </c>
      <c r="P24">
        <v>10.9</v>
      </c>
      <c r="Q24">
        <v>28.1</v>
      </c>
      <c r="R24">
        <v>17.2</v>
      </c>
      <c r="S24">
        <v>5.67</v>
      </c>
      <c r="T24" s="16">
        <v>13</v>
      </c>
      <c r="U24" s="23">
        <f t="shared" si="0"/>
        <v>18</v>
      </c>
      <c r="V24" s="16"/>
    </row>
    <row r="25" spans="1:22">
      <c r="A25" s="16">
        <v>13</v>
      </c>
      <c r="B25" t="s">
        <v>152</v>
      </c>
      <c r="C25" t="s">
        <v>13</v>
      </c>
      <c r="D25">
        <v>33548</v>
      </c>
      <c r="E25">
        <v>4698</v>
      </c>
      <c r="F25">
        <v>7.5202710000000002</v>
      </c>
      <c r="G25">
        <v>0</v>
      </c>
      <c r="H25">
        <v>93.353999999999999</v>
      </c>
      <c r="I25">
        <v>20.100000000000001</v>
      </c>
      <c r="J25">
        <v>0.2</v>
      </c>
      <c r="K25">
        <v>5.9</v>
      </c>
      <c r="L25">
        <v>1.0144</v>
      </c>
      <c r="M25">
        <v>91.494</v>
      </c>
      <c r="N25">
        <v>95.114000000000004</v>
      </c>
      <c r="O25">
        <v>92.200999999999993</v>
      </c>
      <c r="P25">
        <v>12.9</v>
      </c>
      <c r="Q25">
        <v>29.2</v>
      </c>
      <c r="R25">
        <v>16.2</v>
      </c>
      <c r="S25">
        <v>5.68</v>
      </c>
      <c r="T25" s="16">
        <v>12</v>
      </c>
      <c r="U25" s="23">
        <f t="shared" si="0"/>
        <v>3</v>
      </c>
      <c r="V25" s="16"/>
    </row>
    <row r="26" spans="1:22">
      <c r="A26" s="16">
        <v>12</v>
      </c>
      <c r="B26" t="s">
        <v>153</v>
      </c>
      <c r="C26" t="s">
        <v>13</v>
      </c>
      <c r="D26">
        <v>33545</v>
      </c>
      <c r="E26">
        <v>4697</v>
      </c>
      <c r="F26">
        <v>7.6338439999999999</v>
      </c>
      <c r="G26">
        <v>0</v>
      </c>
      <c r="H26">
        <v>92.671999999999997</v>
      </c>
      <c r="I26">
        <v>17.600000000000001</v>
      </c>
      <c r="J26">
        <v>5.5</v>
      </c>
      <c r="K26">
        <v>19.2</v>
      </c>
      <c r="L26">
        <v>1.0146999999999999</v>
      </c>
      <c r="M26">
        <v>88.721999999999994</v>
      </c>
      <c r="N26">
        <v>94.543999999999997</v>
      </c>
      <c r="O26">
        <v>93.549000000000007</v>
      </c>
      <c r="P26">
        <v>12.5</v>
      </c>
      <c r="Q26">
        <v>22.8</v>
      </c>
      <c r="R26">
        <v>15.7</v>
      </c>
      <c r="S26">
        <v>5.67</v>
      </c>
      <c r="T26" s="16">
        <v>11</v>
      </c>
      <c r="U26" s="23">
        <f t="shared" si="0"/>
        <v>131</v>
      </c>
      <c r="V26" s="16"/>
    </row>
    <row r="27" spans="1:22">
      <c r="A27" s="16">
        <v>11</v>
      </c>
      <c r="B27" t="s">
        <v>154</v>
      </c>
      <c r="C27" t="s">
        <v>13</v>
      </c>
      <c r="D27">
        <v>33414</v>
      </c>
      <c r="E27">
        <v>4680</v>
      </c>
      <c r="F27">
        <v>7.4656440000000002</v>
      </c>
      <c r="G27">
        <v>0</v>
      </c>
      <c r="H27">
        <v>90.766000000000005</v>
      </c>
      <c r="I27">
        <v>18.899999999999999</v>
      </c>
      <c r="J27">
        <v>5.0999999999999996</v>
      </c>
      <c r="K27">
        <v>10.3</v>
      </c>
      <c r="L27">
        <v>1.0145</v>
      </c>
      <c r="M27">
        <v>88.680999999999997</v>
      </c>
      <c r="N27">
        <v>92.849000000000004</v>
      </c>
      <c r="O27">
        <v>90.843999999999994</v>
      </c>
      <c r="P27">
        <v>14.5</v>
      </c>
      <c r="Q27">
        <v>27.5</v>
      </c>
      <c r="R27">
        <v>14.5</v>
      </c>
      <c r="S27">
        <v>5.67</v>
      </c>
      <c r="T27" s="16">
        <v>10</v>
      </c>
      <c r="U27" s="23">
        <f t="shared" si="0"/>
        <v>119</v>
      </c>
      <c r="V27" s="16"/>
    </row>
    <row r="28" spans="1:22">
      <c r="A28" s="16">
        <v>10</v>
      </c>
      <c r="B28" t="s">
        <v>155</v>
      </c>
      <c r="C28" t="s">
        <v>13</v>
      </c>
      <c r="D28">
        <v>33295</v>
      </c>
      <c r="E28">
        <v>4664</v>
      </c>
      <c r="F28">
        <v>7.2657420000000004</v>
      </c>
      <c r="G28">
        <v>0</v>
      </c>
      <c r="H28">
        <v>89.971000000000004</v>
      </c>
      <c r="I28">
        <v>19.2</v>
      </c>
      <c r="J28">
        <v>5.3</v>
      </c>
      <c r="K28">
        <v>11</v>
      </c>
      <c r="L28">
        <v>1.0139</v>
      </c>
      <c r="M28">
        <v>85.24</v>
      </c>
      <c r="N28">
        <v>93.405000000000001</v>
      </c>
      <c r="O28">
        <v>88.679000000000002</v>
      </c>
      <c r="P28">
        <v>14.5</v>
      </c>
      <c r="Q28">
        <v>29.4</v>
      </c>
      <c r="R28">
        <v>16</v>
      </c>
      <c r="S28">
        <v>5.67</v>
      </c>
      <c r="T28" s="16">
        <v>9</v>
      </c>
      <c r="U28" s="23">
        <f t="shared" si="0"/>
        <v>125</v>
      </c>
      <c r="V28" s="16"/>
    </row>
    <row r="29" spans="1:22">
      <c r="A29" s="16">
        <v>9</v>
      </c>
      <c r="B29" t="s">
        <v>156</v>
      </c>
      <c r="C29" t="s">
        <v>13</v>
      </c>
      <c r="D29">
        <v>33170</v>
      </c>
      <c r="E29">
        <v>4646</v>
      </c>
      <c r="F29">
        <v>7.2433319999999997</v>
      </c>
      <c r="G29">
        <v>0</v>
      </c>
      <c r="H29">
        <v>89.474000000000004</v>
      </c>
      <c r="I29">
        <v>19.5</v>
      </c>
      <c r="J29">
        <v>3.8</v>
      </c>
      <c r="K29">
        <v>18.899999999999999</v>
      </c>
      <c r="L29">
        <v>1.014</v>
      </c>
      <c r="M29">
        <v>85.936000000000007</v>
      </c>
      <c r="N29">
        <v>92.418999999999997</v>
      </c>
      <c r="O29">
        <v>88.006</v>
      </c>
      <c r="P29">
        <v>14.3</v>
      </c>
      <c r="Q29">
        <v>27.5</v>
      </c>
      <c r="R29">
        <v>15</v>
      </c>
      <c r="S29">
        <v>5.67</v>
      </c>
      <c r="T29" s="16">
        <v>8</v>
      </c>
      <c r="U29" s="23">
        <f t="shared" si="0"/>
        <v>89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33081</v>
      </c>
      <c r="E30">
        <v>4634</v>
      </c>
      <c r="F30">
        <v>7.067501</v>
      </c>
      <c r="G30">
        <v>0</v>
      </c>
      <c r="H30">
        <v>90.343000000000004</v>
      </c>
      <c r="I30">
        <v>20.7</v>
      </c>
      <c r="J30">
        <v>5.7</v>
      </c>
      <c r="K30">
        <v>8.4</v>
      </c>
      <c r="L30">
        <v>1.0133000000000001</v>
      </c>
      <c r="M30">
        <v>86.427999999999997</v>
      </c>
      <c r="N30">
        <v>92.935000000000002</v>
      </c>
      <c r="O30">
        <v>86.427999999999997</v>
      </c>
      <c r="P30">
        <v>14.3</v>
      </c>
      <c r="Q30">
        <v>30.7</v>
      </c>
      <c r="R30">
        <v>17.3</v>
      </c>
      <c r="S30">
        <v>5.61</v>
      </c>
      <c r="T30" s="22">
        <v>7</v>
      </c>
      <c r="U30" s="23">
        <f t="shared" si="0"/>
        <v>137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32944</v>
      </c>
      <c r="E31">
        <v>4615</v>
      </c>
      <c r="F31">
        <v>7.1662480000000004</v>
      </c>
      <c r="G31">
        <v>0</v>
      </c>
      <c r="H31">
        <v>92.256</v>
      </c>
      <c r="I31">
        <v>18.600000000000001</v>
      </c>
      <c r="J31">
        <v>0.9</v>
      </c>
      <c r="K31">
        <v>19.7</v>
      </c>
      <c r="L31">
        <v>1.0134000000000001</v>
      </c>
      <c r="M31">
        <v>88.028999999999996</v>
      </c>
      <c r="N31">
        <v>94.825999999999993</v>
      </c>
      <c r="O31">
        <v>88.028999999999996</v>
      </c>
      <c r="P31">
        <v>13.4</v>
      </c>
      <c r="Q31">
        <v>25.6</v>
      </c>
      <c r="R31">
        <v>18</v>
      </c>
      <c r="S31">
        <v>5.6</v>
      </c>
      <c r="T31" s="16">
        <v>6</v>
      </c>
      <c r="U31" s="23">
        <f t="shared" si="0"/>
        <v>21</v>
      </c>
      <c r="V31" s="5"/>
    </row>
    <row r="32" spans="1:22">
      <c r="A32" s="16">
        <v>6</v>
      </c>
      <c r="B32" t="s">
        <v>159</v>
      </c>
      <c r="C32" t="s">
        <v>13</v>
      </c>
      <c r="D32">
        <v>32923</v>
      </c>
      <c r="E32">
        <v>4613</v>
      </c>
      <c r="F32">
        <v>7.5744619999999996</v>
      </c>
      <c r="G32">
        <v>0</v>
      </c>
      <c r="H32">
        <v>92.475999999999999</v>
      </c>
      <c r="I32">
        <v>19.600000000000001</v>
      </c>
      <c r="J32">
        <v>0</v>
      </c>
      <c r="K32">
        <v>0</v>
      </c>
      <c r="L32">
        <v>1.0145999999999999</v>
      </c>
      <c r="M32">
        <v>90.558999999999997</v>
      </c>
      <c r="N32">
        <v>93.944000000000003</v>
      </c>
      <c r="O32">
        <v>92.823999999999998</v>
      </c>
      <c r="P32">
        <v>14.1</v>
      </c>
      <c r="Q32">
        <v>26.5</v>
      </c>
      <c r="R32">
        <v>15.9</v>
      </c>
      <c r="S32">
        <v>5.6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B33" t="s">
        <v>160</v>
      </c>
      <c r="C33" t="s">
        <v>13</v>
      </c>
      <c r="D33">
        <v>32923</v>
      </c>
      <c r="E33">
        <v>4613</v>
      </c>
      <c r="F33">
        <v>7.57287</v>
      </c>
      <c r="G33">
        <v>0</v>
      </c>
      <c r="H33">
        <v>90.668999999999997</v>
      </c>
      <c r="I33">
        <v>19</v>
      </c>
      <c r="J33">
        <v>5.0999999999999996</v>
      </c>
      <c r="K33">
        <v>8</v>
      </c>
      <c r="L33">
        <v>1.0146999999999999</v>
      </c>
      <c r="M33">
        <v>87.436000000000007</v>
      </c>
      <c r="N33">
        <v>93.44</v>
      </c>
      <c r="O33">
        <v>92.572999999999993</v>
      </c>
      <c r="P33">
        <v>13.9</v>
      </c>
      <c r="Q33">
        <v>25.5</v>
      </c>
      <c r="R33">
        <v>15.3</v>
      </c>
      <c r="S33">
        <v>5.59</v>
      </c>
      <c r="T33" s="16">
        <v>4</v>
      </c>
      <c r="U33" s="23">
        <f t="shared" si="0"/>
        <v>120</v>
      </c>
      <c r="V33" s="5"/>
    </row>
    <row r="34" spans="1:22">
      <c r="A34" s="16">
        <v>4</v>
      </c>
      <c r="B34" t="s">
        <v>161</v>
      </c>
      <c r="C34" t="s">
        <v>13</v>
      </c>
      <c r="D34">
        <v>32803</v>
      </c>
      <c r="E34">
        <v>4596</v>
      </c>
      <c r="F34">
        <v>7.3108599999999999</v>
      </c>
      <c r="G34">
        <v>0</v>
      </c>
      <c r="H34">
        <v>90.408000000000001</v>
      </c>
      <c r="I34">
        <v>19.100000000000001</v>
      </c>
      <c r="J34">
        <v>5.3</v>
      </c>
      <c r="K34">
        <v>19.100000000000001</v>
      </c>
      <c r="L34">
        <v>1.0136000000000001</v>
      </c>
      <c r="M34">
        <v>86.688999999999993</v>
      </c>
      <c r="N34">
        <v>92.519000000000005</v>
      </c>
      <c r="O34">
        <v>90.234999999999999</v>
      </c>
      <c r="P34">
        <v>14.6</v>
      </c>
      <c r="Q34">
        <v>25.6</v>
      </c>
      <c r="R34">
        <v>18.600000000000001</v>
      </c>
      <c r="S34">
        <v>5.61</v>
      </c>
      <c r="T34" s="16">
        <v>3</v>
      </c>
      <c r="U34" s="23">
        <f t="shared" si="0"/>
        <v>125</v>
      </c>
      <c r="V34" s="5"/>
    </row>
    <row r="35" spans="1:22">
      <c r="A35" s="16">
        <v>3</v>
      </c>
      <c r="B35" t="s">
        <v>162</v>
      </c>
      <c r="C35" t="s">
        <v>13</v>
      </c>
      <c r="D35">
        <v>32678</v>
      </c>
      <c r="E35">
        <v>4579</v>
      </c>
      <c r="F35">
        <v>7.1479330000000001</v>
      </c>
      <c r="G35">
        <v>0</v>
      </c>
      <c r="H35">
        <v>89.340999999999994</v>
      </c>
      <c r="I35">
        <v>20.100000000000001</v>
      </c>
      <c r="J35">
        <v>5.2</v>
      </c>
      <c r="K35">
        <v>16.5</v>
      </c>
      <c r="L35">
        <v>1.0134000000000001</v>
      </c>
      <c r="M35">
        <v>86.131</v>
      </c>
      <c r="N35">
        <v>91.781000000000006</v>
      </c>
      <c r="O35">
        <v>87.53</v>
      </c>
      <c r="P35">
        <v>14.2</v>
      </c>
      <c r="Q35">
        <v>29.5</v>
      </c>
      <c r="R35">
        <v>17.3</v>
      </c>
      <c r="S35">
        <v>5.6</v>
      </c>
      <c r="T35" s="16">
        <v>2</v>
      </c>
      <c r="U35" s="23">
        <f t="shared" si="0"/>
        <v>122</v>
      </c>
      <c r="V35" s="5"/>
    </row>
    <row r="36" spans="1:22">
      <c r="A36" s="16">
        <v>2</v>
      </c>
      <c r="B36" t="s">
        <v>163</v>
      </c>
      <c r="C36" t="s">
        <v>13</v>
      </c>
      <c r="D36">
        <v>32556</v>
      </c>
      <c r="E36">
        <v>4562</v>
      </c>
      <c r="F36">
        <v>7.0738440000000002</v>
      </c>
      <c r="G36">
        <v>0</v>
      </c>
      <c r="H36">
        <v>90.524000000000001</v>
      </c>
      <c r="I36">
        <v>20.399999999999999</v>
      </c>
      <c r="J36">
        <v>5.3</v>
      </c>
      <c r="K36">
        <v>18.899999999999999</v>
      </c>
      <c r="L36">
        <v>1.0129999999999999</v>
      </c>
      <c r="M36">
        <v>86.858999999999995</v>
      </c>
      <c r="N36">
        <v>93.167000000000002</v>
      </c>
      <c r="O36">
        <v>87.257999999999996</v>
      </c>
      <c r="P36">
        <v>14</v>
      </c>
      <c r="Q36">
        <v>29.1</v>
      </c>
      <c r="R36">
        <v>19.399999999999999</v>
      </c>
      <c r="S36">
        <v>5.61</v>
      </c>
      <c r="T36" s="16">
        <v>1</v>
      </c>
      <c r="U36" s="23">
        <f t="shared" si="0"/>
        <v>126</v>
      </c>
      <c r="V36" s="5"/>
    </row>
    <row r="37" spans="1:22">
      <c r="A37" s="16">
        <v>1</v>
      </c>
      <c r="B37" t="s">
        <v>134</v>
      </c>
      <c r="C37" t="s">
        <v>13</v>
      </c>
      <c r="D37">
        <v>32430</v>
      </c>
      <c r="E37">
        <v>4545</v>
      </c>
      <c r="F37">
        <v>7.2206999999999999</v>
      </c>
      <c r="G37">
        <v>0</v>
      </c>
      <c r="H37">
        <v>89.838999999999999</v>
      </c>
      <c r="I37">
        <v>18.600000000000001</v>
      </c>
      <c r="J37">
        <v>5.8</v>
      </c>
      <c r="K37">
        <v>6.6</v>
      </c>
      <c r="L37">
        <v>1.0138</v>
      </c>
      <c r="M37">
        <v>84.427000000000007</v>
      </c>
      <c r="N37">
        <v>93.391999999999996</v>
      </c>
      <c r="O37">
        <v>88.088999999999999</v>
      </c>
      <c r="P37">
        <v>14.6</v>
      </c>
      <c r="Q37">
        <v>27.3</v>
      </c>
      <c r="R37">
        <v>16.100000000000001</v>
      </c>
      <c r="S37">
        <v>5.59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10178</v>
      </c>
      <c r="T6" s="22">
        <v>31</v>
      </c>
      <c r="U6" s="23">
        <f>D6-D7</f>
        <v>108</v>
      </c>
      <c r="V6" s="24">
        <v>1</v>
      </c>
    </row>
    <row r="7" spans="1:22">
      <c r="A7" s="16">
        <v>31</v>
      </c>
      <c r="D7">
        <v>10070</v>
      </c>
      <c r="T7" s="16">
        <v>30</v>
      </c>
      <c r="U7" s="23">
        <f>D7-D8</f>
        <v>110</v>
      </c>
      <c r="V7" s="4"/>
    </row>
    <row r="8" spans="1:22">
      <c r="A8" s="16">
        <v>30</v>
      </c>
      <c r="D8">
        <v>9960</v>
      </c>
      <c r="T8" s="16">
        <v>29</v>
      </c>
      <c r="U8" s="23">
        <f>D8-D9</f>
        <v>336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9624</v>
      </c>
      <c r="E9">
        <v>1361</v>
      </c>
      <c r="F9">
        <v>6.9153799999999999</v>
      </c>
      <c r="G9">
        <v>0</v>
      </c>
      <c r="H9">
        <v>88.29</v>
      </c>
      <c r="I9">
        <v>20.3</v>
      </c>
      <c r="J9">
        <v>17.600000000000001</v>
      </c>
      <c r="K9">
        <v>67.7</v>
      </c>
      <c r="L9">
        <v>1.0123</v>
      </c>
      <c r="M9">
        <v>84.040999999999997</v>
      </c>
      <c r="N9">
        <v>91.254999999999995</v>
      </c>
      <c r="O9">
        <v>86.084000000000003</v>
      </c>
      <c r="P9">
        <v>11.9</v>
      </c>
      <c r="Q9">
        <v>31.1</v>
      </c>
      <c r="R9">
        <v>22.4</v>
      </c>
      <c r="S9">
        <v>5.46</v>
      </c>
      <c r="T9" s="22">
        <v>28</v>
      </c>
      <c r="U9" s="23">
        <f t="shared" ref="U9:U36" si="0">D9-D10</f>
        <v>413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9211</v>
      </c>
      <c r="E10">
        <v>1302</v>
      </c>
      <c r="F10">
        <v>7.0259299999999998</v>
      </c>
      <c r="G10">
        <v>0</v>
      </c>
      <c r="H10">
        <v>91.207999999999998</v>
      </c>
      <c r="I10">
        <v>23.1</v>
      </c>
      <c r="J10">
        <v>0.5</v>
      </c>
      <c r="K10">
        <v>20.5</v>
      </c>
      <c r="L10">
        <v>1.0130999999999999</v>
      </c>
      <c r="M10">
        <v>86.037999999999997</v>
      </c>
      <c r="N10">
        <v>93.218999999999994</v>
      </c>
      <c r="O10">
        <v>86.183999999999997</v>
      </c>
      <c r="P10">
        <v>12</v>
      </c>
      <c r="Q10">
        <v>35.1</v>
      </c>
      <c r="R10">
        <v>18.3</v>
      </c>
      <c r="S10">
        <v>5.46</v>
      </c>
      <c r="T10" s="16">
        <v>27</v>
      </c>
      <c r="U10" s="23">
        <f t="shared" si="0"/>
        <v>11</v>
      </c>
      <c r="V10" s="16"/>
    </row>
    <row r="11" spans="1:22">
      <c r="A11" s="16">
        <v>27</v>
      </c>
      <c r="B11" t="s">
        <v>174</v>
      </c>
      <c r="C11" t="s">
        <v>13</v>
      </c>
      <c r="D11">
        <v>9200</v>
      </c>
      <c r="E11">
        <v>1301</v>
      </c>
      <c r="F11">
        <v>7.4588710000000003</v>
      </c>
      <c r="G11">
        <v>0</v>
      </c>
      <c r="H11">
        <v>91.408000000000001</v>
      </c>
      <c r="I11">
        <v>23</v>
      </c>
      <c r="J11">
        <v>0</v>
      </c>
      <c r="K11">
        <v>0</v>
      </c>
      <c r="L11">
        <v>1.0141</v>
      </c>
      <c r="M11">
        <v>88.293000000000006</v>
      </c>
      <c r="N11">
        <v>93.527000000000001</v>
      </c>
      <c r="O11">
        <v>91.896000000000001</v>
      </c>
      <c r="P11">
        <v>12.7</v>
      </c>
      <c r="Q11">
        <v>37.4</v>
      </c>
      <c r="R11">
        <v>17.600000000000001</v>
      </c>
      <c r="S11">
        <v>5.47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B12" t="s">
        <v>173</v>
      </c>
      <c r="C12" t="s">
        <v>13</v>
      </c>
      <c r="D12">
        <v>9200</v>
      </c>
      <c r="E12">
        <v>1301</v>
      </c>
      <c r="F12">
        <v>7.3336870000000003</v>
      </c>
      <c r="G12">
        <v>0</v>
      </c>
      <c r="H12">
        <v>89.289000000000001</v>
      </c>
      <c r="I12">
        <v>22.1</v>
      </c>
      <c r="J12">
        <v>1.7</v>
      </c>
      <c r="K12">
        <v>7.6</v>
      </c>
      <c r="L12">
        <v>1.014</v>
      </c>
      <c r="M12">
        <v>85.376000000000005</v>
      </c>
      <c r="N12">
        <v>92.557000000000002</v>
      </c>
      <c r="O12">
        <v>89.816999999999993</v>
      </c>
      <c r="P12">
        <v>12.9</v>
      </c>
      <c r="Q12">
        <v>34.299999999999997</v>
      </c>
      <c r="R12">
        <v>16.600000000000001</v>
      </c>
      <c r="S12">
        <v>5.46</v>
      </c>
      <c r="T12" s="16">
        <v>25</v>
      </c>
      <c r="U12" s="23">
        <f t="shared" si="0"/>
        <v>40</v>
      </c>
      <c r="V12" s="16"/>
    </row>
    <row r="13" spans="1:22">
      <c r="A13" s="16">
        <v>25</v>
      </c>
      <c r="B13" t="s">
        <v>172</v>
      </c>
      <c r="C13" t="s">
        <v>13</v>
      </c>
      <c r="D13">
        <v>9160</v>
      </c>
      <c r="E13">
        <v>1295</v>
      </c>
      <c r="F13">
        <v>7.3020199999999997</v>
      </c>
      <c r="G13">
        <v>0</v>
      </c>
      <c r="H13">
        <v>89.394999999999996</v>
      </c>
      <c r="I13">
        <v>20.5</v>
      </c>
      <c r="J13">
        <v>4.5999999999999996</v>
      </c>
      <c r="K13">
        <v>8.1999999999999993</v>
      </c>
      <c r="L13">
        <v>1.0137</v>
      </c>
      <c r="M13">
        <v>85.343999999999994</v>
      </c>
      <c r="N13">
        <v>92.975999999999999</v>
      </c>
      <c r="O13">
        <v>89.914000000000001</v>
      </c>
      <c r="P13">
        <v>13.2</v>
      </c>
      <c r="Q13">
        <v>30.7</v>
      </c>
      <c r="R13">
        <v>18.100000000000001</v>
      </c>
      <c r="S13">
        <v>5.46</v>
      </c>
      <c r="T13" s="16">
        <v>24</v>
      </c>
      <c r="U13" s="23">
        <f t="shared" si="0"/>
        <v>111</v>
      </c>
      <c r="V13" s="16"/>
    </row>
    <row r="14" spans="1:22">
      <c r="A14" s="16">
        <v>24</v>
      </c>
      <c r="B14" t="s">
        <v>171</v>
      </c>
      <c r="C14" t="s">
        <v>13</v>
      </c>
      <c r="D14">
        <v>9049</v>
      </c>
      <c r="E14">
        <v>1279</v>
      </c>
      <c r="F14">
        <v>6.9843909999999996</v>
      </c>
      <c r="G14">
        <v>0</v>
      </c>
      <c r="H14">
        <v>88.653000000000006</v>
      </c>
      <c r="I14">
        <v>21.5</v>
      </c>
      <c r="J14">
        <v>15.9</v>
      </c>
      <c r="K14">
        <v>66.7</v>
      </c>
      <c r="L14">
        <v>1.0128999999999999</v>
      </c>
      <c r="M14">
        <v>85.626999999999995</v>
      </c>
      <c r="N14">
        <v>91.32</v>
      </c>
      <c r="O14">
        <v>85.763999999999996</v>
      </c>
      <c r="P14">
        <v>13.9</v>
      </c>
      <c r="Q14">
        <v>29.7</v>
      </c>
      <c r="R14">
        <v>18.7</v>
      </c>
      <c r="S14">
        <v>5.47</v>
      </c>
      <c r="T14" s="16">
        <v>23</v>
      </c>
      <c r="U14" s="23">
        <f t="shared" si="0"/>
        <v>364</v>
      </c>
      <c r="V14" s="16"/>
    </row>
    <row r="15" spans="1:22">
      <c r="A15" s="16">
        <v>23</v>
      </c>
      <c r="B15" t="s">
        <v>170</v>
      </c>
      <c r="C15" t="s">
        <v>13</v>
      </c>
      <c r="D15">
        <v>8685</v>
      </c>
      <c r="E15">
        <v>1227</v>
      </c>
      <c r="F15">
        <v>6.900855</v>
      </c>
      <c r="G15">
        <v>0</v>
      </c>
      <c r="H15">
        <v>88.968999999999994</v>
      </c>
      <c r="I15">
        <v>21.6</v>
      </c>
      <c r="J15">
        <v>22</v>
      </c>
      <c r="K15">
        <v>66</v>
      </c>
      <c r="L15">
        <v>1.0121</v>
      </c>
      <c r="M15">
        <v>85.971999999999994</v>
      </c>
      <c r="N15">
        <v>91.551000000000002</v>
      </c>
      <c r="O15">
        <v>86.194000000000003</v>
      </c>
      <c r="P15">
        <v>12.4</v>
      </c>
      <c r="Q15">
        <v>28.9</v>
      </c>
      <c r="R15">
        <v>23.3</v>
      </c>
      <c r="S15">
        <v>5.47</v>
      </c>
      <c r="T15" s="16">
        <v>22</v>
      </c>
      <c r="U15" s="23">
        <f t="shared" si="0"/>
        <v>505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8180</v>
      </c>
      <c r="E16">
        <v>1155</v>
      </c>
      <c r="F16">
        <v>6.9657210000000003</v>
      </c>
      <c r="G16">
        <v>0</v>
      </c>
      <c r="H16">
        <v>89.807000000000002</v>
      </c>
      <c r="I16">
        <v>22.5</v>
      </c>
      <c r="J16">
        <v>22.6</v>
      </c>
      <c r="K16">
        <v>67.400000000000006</v>
      </c>
      <c r="L16">
        <v>1.0122</v>
      </c>
      <c r="M16">
        <v>86.305000000000007</v>
      </c>
      <c r="N16">
        <v>94.61</v>
      </c>
      <c r="O16">
        <v>87.2</v>
      </c>
      <c r="P16">
        <v>11.9</v>
      </c>
      <c r="Q16">
        <v>31.4</v>
      </c>
      <c r="R16">
        <v>23.6</v>
      </c>
      <c r="S16">
        <v>5.47</v>
      </c>
      <c r="T16" s="22">
        <v>21</v>
      </c>
      <c r="U16" s="23">
        <f t="shared" si="0"/>
        <v>526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7654</v>
      </c>
      <c r="E17">
        <v>1081</v>
      </c>
      <c r="F17">
        <v>7.1336269999999997</v>
      </c>
      <c r="G17">
        <v>0</v>
      </c>
      <c r="H17">
        <v>91.290999999999997</v>
      </c>
      <c r="I17">
        <v>23.8</v>
      </c>
      <c r="J17">
        <v>3.8</v>
      </c>
      <c r="K17">
        <v>66.7</v>
      </c>
      <c r="L17">
        <v>1.0125999999999999</v>
      </c>
      <c r="M17">
        <v>87.210999999999999</v>
      </c>
      <c r="N17">
        <v>93.073999999999998</v>
      </c>
      <c r="O17">
        <v>89.5</v>
      </c>
      <c r="P17">
        <v>10.5</v>
      </c>
      <c r="Q17">
        <v>37.200000000000003</v>
      </c>
      <c r="R17">
        <v>23.4</v>
      </c>
      <c r="S17">
        <v>5.47</v>
      </c>
      <c r="T17" s="16">
        <v>20</v>
      </c>
      <c r="U17" s="23">
        <f t="shared" si="0"/>
        <v>92</v>
      </c>
      <c r="V17" s="16"/>
    </row>
    <row r="18" spans="1:22">
      <c r="A18" s="16">
        <v>20</v>
      </c>
      <c r="B18" t="s">
        <v>167</v>
      </c>
      <c r="C18" t="s">
        <v>13</v>
      </c>
      <c r="D18">
        <v>7562</v>
      </c>
      <c r="E18">
        <v>1069</v>
      </c>
      <c r="F18">
        <v>7.37371</v>
      </c>
      <c r="G18">
        <v>0</v>
      </c>
      <c r="H18">
        <v>91.694000000000003</v>
      </c>
      <c r="I18">
        <v>23.3</v>
      </c>
      <c r="J18">
        <v>0</v>
      </c>
      <c r="K18">
        <v>0</v>
      </c>
      <c r="L18">
        <v>1.0136000000000001</v>
      </c>
      <c r="M18">
        <v>89.251999999999995</v>
      </c>
      <c r="N18">
        <v>94.119</v>
      </c>
      <c r="O18">
        <v>91.528999999999996</v>
      </c>
      <c r="P18">
        <v>14.5</v>
      </c>
      <c r="Q18">
        <v>34.799999999999997</v>
      </c>
      <c r="R18">
        <v>19.8</v>
      </c>
      <c r="S18">
        <v>5.47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B19" t="s">
        <v>166</v>
      </c>
      <c r="C19" t="s">
        <v>13</v>
      </c>
      <c r="D19">
        <v>7562</v>
      </c>
      <c r="E19">
        <v>1069</v>
      </c>
      <c r="F19">
        <v>7.4344989999999997</v>
      </c>
      <c r="G19">
        <v>0</v>
      </c>
      <c r="H19">
        <v>90.891999999999996</v>
      </c>
      <c r="I19">
        <v>20.7</v>
      </c>
      <c r="J19">
        <v>8.6</v>
      </c>
      <c r="K19">
        <v>60</v>
      </c>
      <c r="L19">
        <v>1.0143</v>
      </c>
      <c r="M19">
        <v>87.578999999999994</v>
      </c>
      <c r="N19">
        <v>93.302000000000007</v>
      </c>
      <c r="O19">
        <v>90.831000000000003</v>
      </c>
      <c r="P19">
        <v>14.3</v>
      </c>
      <c r="Q19">
        <v>32.700000000000003</v>
      </c>
      <c r="R19">
        <v>15.6</v>
      </c>
      <c r="S19">
        <v>5.47</v>
      </c>
      <c r="T19" s="16">
        <v>18</v>
      </c>
      <c r="U19" s="23">
        <f t="shared" si="0"/>
        <v>184</v>
      </c>
      <c r="V19" s="16"/>
    </row>
    <row r="20" spans="1:22">
      <c r="A20" s="16">
        <v>18</v>
      </c>
      <c r="B20" t="s">
        <v>165</v>
      </c>
      <c r="C20" t="s">
        <v>13</v>
      </c>
      <c r="D20">
        <v>7378</v>
      </c>
      <c r="E20">
        <v>1043</v>
      </c>
      <c r="F20">
        <v>7.1380049999999997</v>
      </c>
      <c r="G20">
        <v>0</v>
      </c>
      <c r="H20">
        <v>89.471000000000004</v>
      </c>
      <c r="I20">
        <v>21.8</v>
      </c>
      <c r="J20">
        <v>24.8</v>
      </c>
      <c r="K20">
        <v>67.3</v>
      </c>
      <c r="L20">
        <v>1.0128999999999999</v>
      </c>
      <c r="M20">
        <v>86.85</v>
      </c>
      <c r="N20">
        <v>91.74</v>
      </c>
      <c r="O20">
        <v>88.775999999999996</v>
      </c>
      <c r="P20">
        <v>15.8</v>
      </c>
      <c r="Q20">
        <v>29</v>
      </c>
      <c r="R20">
        <v>21.2</v>
      </c>
      <c r="S20">
        <v>5.47</v>
      </c>
      <c r="T20" s="16">
        <v>17</v>
      </c>
      <c r="U20" s="23">
        <f t="shared" si="0"/>
        <v>582</v>
      </c>
      <c r="V20" s="16"/>
    </row>
    <row r="21" spans="1:22">
      <c r="A21" s="16">
        <v>17</v>
      </c>
      <c r="B21" t="s">
        <v>164</v>
      </c>
      <c r="C21" t="s">
        <v>13</v>
      </c>
      <c r="D21">
        <v>6796</v>
      </c>
      <c r="E21">
        <v>961</v>
      </c>
      <c r="F21">
        <v>7.0110210000000004</v>
      </c>
      <c r="G21">
        <v>0</v>
      </c>
      <c r="H21">
        <v>89.694999999999993</v>
      </c>
      <c r="I21">
        <v>22.4</v>
      </c>
      <c r="J21">
        <v>8.8000000000000007</v>
      </c>
      <c r="K21">
        <v>66.900000000000006</v>
      </c>
      <c r="L21">
        <v>1.0124</v>
      </c>
      <c r="M21">
        <v>86.073999999999998</v>
      </c>
      <c r="N21">
        <v>93.158000000000001</v>
      </c>
      <c r="O21">
        <v>87.578000000000003</v>
      </c>
      <c r="P21">
        <v>15.4</v>
      </c>
      <c r="Q21">
        <v>33.4</v>
      </c>
      <c r="R21">
        <v>22.8</v>
      </c>
      <c r="S21">
        <v>5.47</v>
      </c>
      <c r="T21" s="16">
        <v>16</v>
      </c>
      <c r="U21" s="23">
        <f t="shared" si="0"/>
        <v>212</v>
      </c>
      <c r="V21" s="16"/>
    </row>
    <row r="22" spans="1:22">
      <c r="A22" s="16">
        <v>16</v>
      </c>
      <c r="B22" t="s">
        <v>149</v>
      </c>
      <c r="C22" t="s">
        <v>13</v>
      </c>
      <c r="D22">
        <v>6584</v>
      </c>
      <c r="E22">
        <v>931</v>
      </c>
      <c r="F22">
        <v>7.1921939999999998</v>
      </c>
      <c r="G22">
        <v>0</v>
      </c>
      <c r="H22">
        <v>89.441999999999993</v>
      </c>
      <c r="I22">
        <v>21.5</v>
      </c>
      <c r="J22">
        <v>20.399999999999999</v>
      </c>
      <c r="K22">
        <v>67.5</v>
      </c>
      <c r="L22">
        <v>1.0136000000000001</v>
      </c>
      <c r="M22">
        <v>86.417000000000002</v>
      </c>
      <c r="N22">
        <v>94.418000000000006</v>
      </c>
      <c r="O22">
        <v>88.103999999999999</v>
      </c>
      <c r="P22">
        <v>13.9</v>
      </c>
      <c r="Q22">
        <v>29.4</v>
      </c>
      <c r="R22">
        <v>17.2</v>
      </c>
      <c r="S22">
        <v>5.47</v>
      </c>
      <c r="T22" s="16">
        <v>15</v>
      </c>
      <c r="U22" s="23">
        <f t="shared" si="0"/>
        <v>475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6109</v>
      </c>
      <c r="E23">
        <v>864</v>
      </c>
      <c r="F23">
        <v>7.0808249999999999</v>
      </c>
      <c r="G23">
        <v>0</v>
      </c>
      <c r="H23">
        <v>89.531999999999996</v>
      </c>
      <c r="I23">
        <v>21.7</v>
      </c>
      <c r="J23">
        <v>8.6999999999999993</v>
      </c>
      <c r="K23">
        <v>68.099999999999994</v>
      </c>
      <c r="L23">
        <v>1.0125</v>
      </c>
      <c r="M23">
        <v>87.094999999999999</v>
      </c>
      <c r="N23">
        <v>91.385000000000005</v>
      </c>
      <c r="O23">
        <v>88.820999999999998</v>
      </c>
      <c r="P23">
        <v>13.6</v>
      </c>
      <c r="Q23">
        <v>30.8</v>
      </c>
      <c r="R23">
        <v>23.6</v>
      </c>
      <c r="S23">
        <v>5.48</v>
      </c>
      <c r="T23" s="22">
        <v>14</v>
      </c>
      <c r="U23" s="23">
        <f t="shared" si="0"/>
        <v>210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5899</v>
      </c>
      <c r="E24">
        <v>834</v>
      </c>
      <c r="F24">
        <v>7.2944259999999996</v>
      </c>
      <c r="G24">
        <v>0</v>
      </c>
      <c r="H24">
        <v>92.174000000000007</v>
      </c>
      <c r="I24">
        <v>21.1</v>
      </c>
      <c r="J24">
        <v>0.4</v>
      </c>
      <c r="K24">
        <v>136.5</v>
      </c>
      <c r="L24">
        <v>1.0136000000000001</v>
      </c>
      <c r="M24">
        <v>88.644000000000005</v>
      </c>
      <c r="N24">
        <v>94.414000000000001</v>
      </c>
      <c r="O24">
        <v>89.825999999999993</v>
      </c>
      <c r="P24">
        <v>10.9</v>
      </c>
      <c r="Q24">
        <v>31.8</v>
      </c>
      <c r="R24">
        <v>18.100000000000001</v>
      </c>
      <c r="S24">
        <v>5.47</v>
      </c>
      <c r="T24" s="16">
        <v>13</v>
      </c>
      <c r="U24" s="23">
        <f>D24-D25</f>
        <v>9</v>
      </c>
      <c r="V24" s="16"/>
    </row>
    <row r="25" spans="1:22">
      <c r="A25" s="16">
        <v>13</v>
      </c>
      <c r="B25" t="s">
        <v>152</v>
      </c>
      <c r="C25" t="s">
        <v>13</v>
      </c>
      <c r="D25">
        <v>5890</v>
      </c>
      <c r="E25">
        <v>833</v>
      </c>
      <c r="F25">
        <v>7.4269309999999997</v>
      </c>
      <c r="G25">
        <v>0</v>
      </c>
      <c r="H25">
        <v>92.795000000000002</v>
      </c>
      <c r="I25">
        <v>21.4</v>
      </c>
      <c r="J25">
        <v>0</v>
      </c>
      <c r="K25">
        <v>0</v>
      </c>
      <c r="L25">
        <v>1.0138</v>
      </c>
      <c r="M25">
        <v>91.165999999999997</v>
      </c>
      <c r="N25">
        <v>94.436000000000007</v>
      </c>
      <c r="O25">
        <v>91.965999999999994</v>
      </c>
      <c r="P25">
        <v>12.5</v>
      </c>
      <c r="Q25">
        <v>32.4</v>
      </c>
      <c r="R25">
        <v>19</v>
      </c>
      <c r="S25">
        <v>5.47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B26" t="s">
        <v>153</v>
      </c>
      <c r="C26" t="s">
        <v>13</v>
      </c>
      <c r="D26">
        <v>5890</v>
      </c>
      <c r="E26">
        <v>833</v>
      </c>
      <c r="F26">
        <v>7.6382089999999998</v>
      </c>
      <c r="G26">
        <v>0</v>
      </c>
      <c r="H26">
        <v>92.171000000000006</v>
      </c>
      <c r="I26">
        <v>17.8</v>
      </c>
      <c r="J26">
        <v>2</v>
      </c>
      <c r="K26">
        <v>8.8000000000000007</v>
      </c>
      <c r="L26">
        <v>1.0149999999999999</v>
      </c>
      <c r="M26">
        <v>88.558000000000007</v>
      </c>
      <c r="N26">
        <v>93.953000000000003</v>
      </c>
      <c r="O26">
        <v>93.102999999999994</v>
      </c>
      <c r="P26">
        <v>11.9</v>
      </c>
      <c r="Q26">
        <v>24.4</v>
      </c>
      <c r="R26">
        <v>14.3</v>
      </c>
      <c r="S26">
        <v>5.47</v>
      </c>
      <c r="T26" s="16">
        <v>11</v>
      </c>
      <c r="U26" s="23">
        <f t="shared" si="0"/>
        <v>46</v>
      </c>
      <c r="V26" s="16"/>
    </row>
    <row r="27" spans="1:22">
      <c r="A27" s="16">
        <v>11</v>
      </c>
      <c r="B27" t="s">
        <v>154</v>
      </c>
      <c r="C27" t="s">
        <v>13</v>
      </c>
      <c r="D27">
        <v>5844</v>
      </c>
      <c r="E27">
        <v>827</v>
      </c>
      <c r="F27">
        <v>7.42971</v>
      </c>
      <c r="G27">
        <v>0</v>
      </c>
      <c r="H27">
        <v>90.385000000000005</v>
      </c>
      <c r="I27">
        <v>20</v>
      </c>
      <c r="J27">
        <v>5</v>
      </c>
      <c r="K27">
        <v>8.9</v>
      </c>
      <c r="L27">
        <v>1.0144</v>
      </c>
      <c r="M27">
        <v>88.307000000000002</v>
      </c>
      <c r="N27">
        <v>92.421999999999997</v>
      </c>
      <c r="O27">
        <v>90.622</v>
      </c>
      <c r="P27">
        <v>15.2</v>
      </c>
      <c r="Q27">
        <v>29.6</v>
      </c>
      <c r="R27">
        <v>15.3</v>
      </c>
      <c r="S27">
        <v>5.48</v>
      </c>
      <c r="T27" s="16">
        <v>10</v>
      </c>
      <c r="U27" s="23">
        <f t="shared" si="0"/>
        <v>122</v>
      </c>
      <c r="V27" s="16"/>
    </row>
    <row r="28" spans="1:22">
      <c r="A28" s="16">
        <v>10</v>
      </c>
      <c r="B28" t="s">
        <v>155</v>
      </c>
      <c r="C28" t="s">
        <v>13</v>
      </c>
      <c r="D28">
        <v>5722</v>
      </c>
      <c r="E28">
        <v>810</v>
      </c>
      <c r="F28">
        <v>7.2028800000000004</v>
      </c>
      <c r="G28">
        <v>0</v>
      </c>
      <c r="H28">
        <v>89.647999999999996</v>
      </c>
      <c r="I28">
        <v>20.3</v>
      </c>
      <c r="J28">
        <v>5</v>
      </c>
      <c r="K28">
        <v>8.8000000000000007</v>
      </c>
      <c r="L28">
        <v>1.0136000000000001</v>
      </c>
      <c r="M28">
        <v>85.399000000000001</v>
      </c>
      <c r="N28">
        <v>92.853999999999999</v>
      </c>
      <c r="O28">
        <v>88.210999999999999</v>
      </c>
      <c r="P28">
        <v>15.1</v>
      </c>
      <c r="Q28">
        <v>32.6</v>
      </c>
      <c r="R28">
        <v>17.100000000000001</v>
      </c>
      <c r="S28">
        <v>5.48</v>
      </c>
      <c r="T28" s="16">
        <v>9</v>
      </c>
      <c r="U28" s="23">
        <f t="shared" si="0"/>
        <v>119</v>
      </c>
      <c r="V28" s="16"/>
    </row>
    <row r="29" spans="1:22">
      <c r="A29" s="16">
        <v>9</v>
      </c>
      <c r="B29" t="s">
        <v>156</v>
      </c>
      <c r="C29" t="s">
        <v>13</v>
      </c>
      <c r="D29">
        <v>5603</v>
      </c>
      <c r="E29">
        <v>794</v>
      </c>
      <c r="F29">
        <v>7.194547</v>
      </c>
      <c r="G29">
        <v>0</v>
      </c>
      <c r="H29">
        <v>89.153999999999996</v>
      </c>
      <c r="I29">
        <v>20.100000000000001</v>
      </c>
      <c r="J29">
        <v>13.1</v>
      </c>
      <c r="K29">
        <v>66.7</v>
      </c>
      <c r="L29">
        <v>1.0137</v>
      </c>
      <c r="M29">
        <v>85.912999999999997</v>
      </c>
      <c r="N29">
        <v>91.894000000000005</v>
      </c>
      <c r="O29">
        <v>87.707999999999998</v>
      </c>
      <c r="P29">
        <v>14.5</v>
      </c>
      <c r="Q29">
        <v>28.2</v>
      </c>
      <c r="R29">
        <v>16</v>
      </c>
      <c r="S29">
        <v>5.48</v>
      </c>
      <c r="T29" s="16">
        <v>8</v>
      </c>
      <c r="U29" s="23">
        <f t="shared" si="0"/>
        <v>306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5297</v>
      </c>
      <c r="E30">
        <v>750</v>
      </c>
      <c r="F30">
        <v>7.0157069999999999</v>
      </c>
      <c r="G30">
        <v>0</v>
      </c>
      <c r="H30">
        <v>89.903000000000006</v>
      </c>
      <c r="I30">
        <v>21</v>
      </c>
      <c r="J30">
        <v>22.7</v>
      </c>
      <c r="K30">
        <v>66.5</v>
      </c>
      <c r="L30">
        <v>1.0128999999999999</v>
      </c>
      <c r="M30">
        <v>86.483999999999995</v>
      </c>
      <c r="N30">
        <v>92.320999999999998</v>
      </c>
      <c r="O30">
        <v>86.483999999999995</v>
      </c>
      <c r="P30">
        <v>14.7</v>
      </c>
      <c r="Q30">
        <v>30.1</v>
      </c>
      <c r="R30">
        <v>19.5</v>
      </c>
      <c r="S30">
        <v>5.48</v>
      </c>
      <c r="T30" s="22">
        <v>7</v>
      </c>
      <c r="U30" s="23">
        <f t="shared" si="0"/>
        <v>532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4765</v>
      </c>
      <c r="E31">
        <v>675</v>
      </c>
      <c r="F31">
        <v>7.0279420000000004</v>
      </c>
      <c r="G31">
        <v>0</v>
      </c>
      <c r="H31">
        <v>91.87</v>
      </c>
      <c r="I31">
        <v>19.7</v>
      </c>
      <c r="J31">
        <v>4.5999999999999996</v>
      </c>
      <c r="K31">
        <v>173.2</v>
      </c>
      <c r="L31">
        <v>1.0124</v>
      </c>
      <c r="M31">
        <v>87.950999999999993</v>
      </c>
      <c r="N31">
        <v>94.218000000000004</v>
      </c>
      <c r="O31">
        <v>88.019000000000005</v>
      </c>
      <c r="P31">
        <v>13.1</v>
      </c>
      <c r="Q31">
        <v>30.1</v>
      </c>
      <c r="R31">
        <v>23.4</v>
      </c>
      <c r="S31">
        <v>5.48</v>
      </c>
      <c r="T31" s="16">
        <v>6</v>
      </c>
      <c r="U31" s="23">
        <f t="shared" si="0"/>
        <v>108</v>
      </c>
      <c r="V31" s="5"/>
    </row>
    <row r="32" spans="1:22">
      <c r="A32" s="16">
        <v>6</v>
      </c>
      <c r="B32" t="s">
        <v>159</v>
      </c>
      <c r="C32" t="s">
        <v>13</v>
      </c>
      <c r="D32">
        <v>4657</v>
      </c>
      <c r="E32">
        <v>660</v>
      </c>
      <c r="F32">
        <v>7.4400919999999999</v>
      </c>
      <c r="G32">
        <v>0</v>
      </c>
      <c r="H32">
        <v>92.097999999999999</v>
      </c>
      <c r="I32">
        <v>20.6</v>
      </c>
      <c r="J32">
        <v>0</v>
      </c>
      <c r="K32">
        <v>0</v>
      </c>
      <c r="L32">
        <v>1.0138</v>
      </c>
      <c r="M32">
        <v>90.32</v>
      </c>
      <c r="N32">
        <v>93.415000000000006</v>
      </c>
      <c r="O32">
        <v>92.147000000000006</v>
      </c>
      <c r="P32">
        <v>13.8</v>
      </c>
      <c r="Q32">
        <v>30.2</v>
      </c>
      <c r="R32">
        <v>19</v>
      </c>
      <c r="S32">
        <v>5.48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B33" t="s">
        <v>160</v>
      </c>
      <c r="C33" t="s">
        <v>13</v>
      </c>
      <c r="D33">
        <v>4657</v>
      </c>
      <c r="E33">
        <v>660</v>
      </c>
      <c r="F33">
        <v>7.4874000000000001</v>
      </c>
      <c r="G33">
        <v>0</v>
      </c>
      <c r="H33">
        <v>90.349000000000004</v>
      </c>
      <c r="I33">
        <v>20</v>
      </c>
      <c r="J33">
        <v>2.2000000000000002</v>
      </c>
      <c r="K33">
        <v>8.8000000000000007</v>
      </c>
      <c r="L33">
        <v>1.0142</v>
      </c>
      <c r="M33">
        <v>87.322999999999993</v>
      </c>
      <c r="N33">
        <v>92.974000000000004</v>
      </c>
      <c r="O33">
        <v>92.010999999999996</v>
      </c>
      <c r="P33">
        <v>13.8</v>
      </c>
      <c r="Q33">
        <v>28.6</v>
      </c>
      <c r="R33">
        <v>16.899999999999999</v>
      </c>
      <c r="S33">
        <v>5.48</v>
      </c>
      <c r="T33" s="16">
        <v>4</v>
      </c>
      <c r="U33" s="23">
        <f t="shared" si="0"/>
        <v>51</v>
      </c>
      <c r="V33" s="5"/>
    </row>
    <row r="34" spans="1:22">
      <c r="A34" s="16">
        <v>4</v>
      </c>
      <c r="B34" t="s">
        <v>161</v>
      </c>
      <c r="C34" t="s">
        <v>13</v>
      </c>
      <c r="D34">
        <v>4606</v>
      </c>
      <c r="E34">
        <v>653</v>
      </c>
      <c r="F34">
        <v>7.3177500000000002</v>
      </c>
      <c r="G34">
        <v>0</v>
      </c>
      <c r="H34">
        <v>89.981999999999999</v>
      </c>
      <c r="I34">
        <v>20.2</v>
      </c>
      <c r="J34">
        <v>11.7</v>
      </c>
      <c r="K34">
        <v>67</v>
      </c>
      <c r="L34">
        <v>1.0137</v>
      </c>
      <c r="M34">
        <v>86.394000000000005</v>
      </c>
      <c r="N34">
        <v>91.927000000000007</v>
      </c>
      <c r="O34">
        <v>90.122</v>
      </c>
      <c r="P34">
        <v>14.9</v>
      </c>
      <c r="Q34">
        <v>27.8</v>
      </c>
      <c r="R34">
        <v>18.100000000000001</v>
      </c>
      <c r="S34">
        <v>5.48</v>
      </c>
      <c r="T34" s="16">
        <v>3</v>
      </c>
      <c r="U34" s="23">
        <f t="shared" si="0"/>
        <v>270</v>
      </c>
      <c r="V34" s="5"/>
    </row>
    <row r="35" spans="1:22">
      <c r="A35" s="16">
        <v>3</v>
      </c>
      <c r="B35" t="s">
        <v>162</v>
      </c>
      <c r="C35" t="s">
        <v>13</v>
      </c>
      <c r="D35">
        <v>4336</v>
      </c>
      <c r="E35">
        <v>615</v>
      </c>
      <c r="F35">
        <v>6.9934329999999996</v>
      </c>
      <c r="G35">
        <v>0</v>
      </c>
      <c r="H35">
        <v>89.08</v>
      </c>
      <c r="I35">
        <v>20.6</v>
      </c>
      <c r="J35">
        <v>22.2</v>
      </c>
      <c r="K35">
        <v>67.400000000000006</v>
      </c>
      <c r="L35">
        <v>1.0124</v>
      </c>
      <c r="M35">
        <v>85.975999999999999</v>
      </c>
      <c r="N35">
        <v>91.33</v>
      </c>
      <c r="O35">
        <v>87.195999999999998</v>
      </c>
      <c r="P35">
        <v>14.6</v>
      </c>
      <c r="Q35">
        <v>28.1</v>
      </c>
      <c r="R35">
        <v>22.4</v>
      </c>
      <c r="S35">
        <v>5.48</v>
      </c>
      <c r="T35" s="16">
        <v>2</v>
      </c>
      <c r="U35" s="23">
        <f t="shared" si="0"/>
        <v>510</v>
      </c>
      <c r="V35" s="5"/>
    </row>
    <row r="36" spans="1:22">
      <c r="A36" s="16">
        <v>2</v>
      </c>
      <c r="B36" t="s">
        <v>163</v>
      </c>
      <c r="C36" t="s">
        <v>13</v>
      </c>
      <c r="D36">
        <v>3826</v>
      </c>
      <c r="E36">
        <v>543</v>
      </c>
      <c r="F36">
        <v>6.970256</v>
      </c>
      <c r="G36">
        <v>0</v>
      </c>
      <c r="H36">
        <v>90.177000000000007</v>
      </c>
      <c r="I36">
        <v>22.1</v>
      </c>
      <c r="J36">
        <v>16.8</v>
      </c>
      <c r="K36">
        <v>66.5</v>
      </c>
      <c r="L36">
        <v>1.0122</v>
      </c>
      <c r="M36">
        <v>86.834000000000003</v>
      </c>
      <c r="N36">
        <v>92.668999999999997</v>
      </c>
      <c r="O36">
        <v>87.466999999999999</v>
      </c>
      <c r="P36">
        <v>14.6</v>
      </c>
      <c r="Q36">
        <v>31</v>
      </c>
      <c r="R36">
        <v>24.2</v>
      </c>
      <c r="S36">
        <v>5.48</v>
      </c>
      <c r="T36" s="16">
        <v>1</v>
      </c>
      <c r="U36" s="23">
        <f t="shared" si="0"/>
        <v>389</v>
      </c>
      <c r="V36" s="5"/>
    </row>
    <row r="37" spans="1:22">
      <c r="A37" s="16">
        <v>1</v>
      </c>
      <c r="B37" t="s">
        <v>134</v>
      </c>
      <c r="C37" t="s">
        <v>13</v>
      </c>
      <c r="D37">
        <v>3437</v>
      </c>
      <c r="E37">
        <v>488</v>
      </c>
      <c r="F37">
        <v>7.0531139999999999</v>
      </c>
      <c r="G37">
        <v>0</v>
      </c>
      <c r="H37">
        <v>89.483000000000004</v>
      </c>
      <c r="I37">
        <v>19.899999999999999</v>
      </c>
      <c r="J37">
        <v>20.7</v>
      </c>
      <c r="K37">
        <v>67.2</v>
      </c>
      <c r="L37">
        <v>1.0125999999999999</v>
      </c>
      <c r="M37">
        <v>84.352000000000004</v>
      </c>
      <c r="N37">
        <v>92.772999999999996</v>
      </c>
      <c r="O37">
        <v>87.878</v>
      </c>
      <c r="P37">
        <v>15</v>
      </c>
      <c r="Q37">
        <v>27.6</v>
      </c>
      <c r="R37">
        <v>22</v>
      </c>
      <c r="S37">
        <v>5.48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676778</v>
      </c>
      <c r="T6" s="22">
        <v>31</v>
      </c>
      <c r="U6" s="23">
        <f>D6-D7</f>
        <v>986</v>
      </c>
      <c r="V6" s="24">
        <v>1</v>
      </c>
    </row>
    <row r="7" spans="1:22">
      <c r="A7" s="16">
        <v>31</v>
      </c>
      <c r="D7">
        <v>675792</v>
      </c>
      <c r="T7" s="16">
        <v>30</v>
      </c>
      <c r="U7" s="23">
        <f>D7-D8</f>
        <v>1037</v>
      </c>
      <c r="V7" s="4"/>
    </row>
    <row r="8" spans="1:22">
      <c r="A8" s="16">
        <v>30</v>
      </c>
      <c r="D8">
        <v>674755</v>
      </c>
      <c r="T8" s="16">
        <v>29</v>
      </c>
      <c r="U8" s="23">
        <f>D8-D9</f>
        <v>1127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673628</v>
      </c>
      <c r="E9">
        <v>231646</v>
      </c>
      <c r="F9">
        <v>6.9920249999999999</v>
      </c>
      <c r="G9">
        <v>0</v>
      </c>
      <c r="H9">
        <v>88.753</v>
      </c>
      <c r="I9">
        <v>22.5</v>
      </c>
      <c r="J9">
        <v>45.4</v>
      </c>
      <c r="K9">
        <v>89.4</v>
      </c>
      <c r="L9">
        <v>1.0126999999999999</v>
      </c>
      <c r="M9">
        <v>84.472999999999999</v>
      </c>
      <c r="N9">
        <v>91.728999999999999</v>
      </c>
      <c r="O9">
        <v>86.43</v>
      </c>
      <c r="P9">
        <v>17.8</v>
      </c>
      <c r="Q9">
        <v>29.5</v>
      </c>
      <c r="R9">
        <v>20.3</v>
      </c>
      <c r="S9">
        <v>4.93</v>
      </c>
      <c r="T9" s="22">
        <v>28</v>
      </c>
      <c r="U9" s="23">
        <f t="shared" ref="U9:U36" si="0">D9-D10</f>
        <v>1077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672551</v>
      </c>
      <c r="E10">
        <v>231494</v>
      </c>
      <c r="F10">
        <v>6.9747729999999999</v>
      </c>
      <c r="G10">
        <v>0</v>
      </c>
      <c r="H10">
        <v>91.691000000000003</v>
      </c>
      <c r="I10">
        <v>23.7</v>
      </c>
      <c r="J10">
        <v>40.4</v>
      </c>
      <c r="K10">
        <v>72.5</v>
      </c>
      <c r="L10">
        <v>1.0125</v>
      </c>
      <c r="M10">
        <v>86.471999999999994</v>
      </c>
      <c r="N10">
        <v>93.733999999999995</v>
      </c>
      <c r="O10">
        <v>86.471999999999994</v>
      </c>
      <c r="P10">
        <v>18</v>
      </c>
      <c r="Q10">
        <v>31.3</v>
      </c>
      <c r="R10">
        <v>21.1</v>
      </c>
      <c r="S10">
        <v>4.9400000000000004</v>
      </c>
      <c r="T10" s="16">
        <v>27</v>
      </c>
      <c r="U10" s="23">
        <f t="shared" si="0"/>
        <v>957</v>
      </c>
      <c r="V10" s="16"/>
    </row>
    <row r="11" spans="1:22">
      <c r="A11" s="16">
        <v>27</v>
      </c>
      <c r="B11" t="s">
        <v>174</v>
      </c>
      <c r="C11" t="s">
        <v>13</v>
      </c>
      <c r="D11">
        <v>671594</v>
      </c>
      <c r="E11">
        <v>231363</v>
      </c>
      <c r="F11">
        <v>7.4149539999999998</v>
      </c>
      <c r="G11">
        <v>0</v>
      </c>
      <c r="H11">
        <v>91.875</v>
      </c>
      <c r="I11">
        <v>23.7</v>
      </c>
      <c r="J11">
        <v>44.8</v>
      </c>
      <c r="K11">
        <v>76.599999999999994</v>
      </c>
      <c r="L11">
        <v>1.0134000000000001</v>
      </c>
      <c r="M11">
        <v>88.688000000000002</v>
      </c>
      <c r="N11">
        <v>94.061000000000007</v>
      </c>
      <c r="O11">
        <v>92.722999999999999</v>
      </c>
      <c r="P11">
        <v>18.899999999999999</v>
      </c>
      <c r="Q11">
        <v>31.8</v>
      </c>
      <c r="R11">
        <v>21.5</v>
      </c>
      <c r="S11">
        <v>4.9400000000000004</v>
      </c>
      <c r="T11" s="16">
        <v>26</v>
      </c>
      <c r="U11" s="23">
        <f t="shared" si="0"/>
        <v>1063</v>
      </c>
      <c r="V11" s="16"/>
    </row>
    <row r="12" spans="1:22">
      <c r="A12" s="16">
        <v>26</v>
      </c>
      <c r="B12" t="s">
        <v>173</v>
      </c>
      <c r="C12" t="s">
        <v>13</v>
      </c>
      <c r="D12">
        <v>670531</v>
      </c>
      <c r="E12">
        <v>231217</v>
      </c>
      <c r="F12">
        <v>7.2267960000000002</v>
      </c>
      <c r="G12">
        <v>0</v>
      </c>
      <c r="H12">
        <v>89.742999999999995</v>
      </c>
      <c r="I12">
        <v>23.4</v>
      </c>
      <c r="J12">
        <v>46.3</v>
      </c>
      <c r="K12">
        <v>84.2</v>
      </c>
      <c r="L12">
        <v>1.0130999999999999</v>
      </c>
      <c r="M12">
        <v>85.807000000000002</v>
      </c>
      <c r="N12">
        <v>93.043000000000006</v>
      </c>
      <c r="O12">
        <v>90.004000000000005</v>
      </c>
      <c r="P12">
        <v>18.899999999999999</v>
      </c>
      <c r="Q12">
        <v>30.6</v>
      </c>
      <c r="R12">
        <v>21.2</v>
      </c>
      <c r="S12">
        <v>4.9400000000000004</v>
      </c>
      <c r="T12" s="16">
        <v>25</v>
      </c>
      <c r="U12" s="23">
        <f t="shared" si="0"/>
        <v>1101</v>
      </c>
      <c r="V12" s="16"/>
    </row>
    <row r="13" spans="1:22">
      <c r="A13" s="16">
        <v>25</v>
      </c>
      <c r="B13" t="s">
        <v>172</v>
      </c>
      <c r="C13" t="s">
        <v>13</v>
      </c>
      <c r="D13">
        <v>669430</v>
      </c>
      <c r="E13">
        <v>231063</v>
      </c>
      <c r="F13">
        <v>7.2628560000000002</v>
      </c>
      <c r="G13">
        <v>0</v>
      </c>
      <c r="H13">
        <v>89.858000000000004</v>
      </c>
      <c r="I13">
        <v>22.3</v>
      </c>
      <c r="J13">
        <v>43.7</v>
      </c>
      <c r="K13">
        <v>78.3</v>
      </c>
      <c r="L13">
        <v>1.0132000000000001</v>
      </c>
      <c r="M13">
        <v>85.741</v>
      </c>
      <c r="N13">
        <v>93.498999999999995</v>
      </c>
      <c r="O13">
        <v>90.31</v>
      </c>
      <c r="P13">
        <v>18.100000000000001</v>
      </c>
      <c r="Q13">
        <v>29.1</v>
      </c>
      <c r="R13">
        <v>20.7</v>
      </c>
      <c r="S13">
        <v>4.9400000000000004</v>
      </c>
      <c r="T13" s="16">
        <v>24</v>
      </c>
      <c r="U13" s="23">
        <f t="shared" si="0"/>
        <v>1035</v>
      </c>
      <c r="V13" s="16"/>
    </row>
    <row r="14" spans="1:22">
      <c r="A14" s="16">
        <v>24</v>
      </c>
      <c r="B14" t="s">
        <v>171</v>
      </c>
      <c r="C14" t="s">
        <v>13</v>
      </c>
      <c r="D14">
        <v>668395</v>
      </c>
      <c r="E14">
        <v>230919</v>
      </c>
      <c r="F14">
        <v>6.9548670000000001</v>
      </c>
      <c r="G14">
        <v>0</v>
      </c>
      <c r="H14">
        <v>89.108999999999995</v>
      </c>
      <c r="I14">
        <v>23.6</v>
      </c>
      <c r="J14">
        <v>48.1</v>
      </c>
      <c r="K14">
        <v>86.6</v>
      </c>
      <c r="L14">
        <v>1.0124</v>
      </c>
      <c r="M14">
        <v>86.051000000000002</v>
      </c>
      <c r="N14">
        <v>91.811000000000007</v>
      </c>
      <c r="O14">
        <v>86.38</v>
      </c>
      <c r="P14">
        <v>19.5</v>
      </c>
      <c r="Q14">
        <v>29.8</v>
      </c>
      <c r="R14">
        <v>21.6</v>
      </c>
      <c r="S14">
        <v>4.95</v>
      </c>
      <c r="T14" s="16">
        <v>23</v>
      </c>
      <c r="U14" s="23">
        <f t="shared" si="0"/>
        <v>1140</v>
      </c>
      <c r="V14" s="16"/>
    </row>
    <row r="15" spans="1:22">
      <c r="A15" s="16">
        <v>23</v>
      </c>
      <c r="B15" t="s">
        <v>170</v>
      </c>
      <c r="C15" t="s">
        <v>13</v>
      </c>
      <c r="D15">
        <v>667255</v>
      </c>
      <c r="E15">
        <v>230759</v>
      </c>
      <c r="F15">
        <v>6.9817460000000002</v>
      </c>
      <c r="G15">
        <v>0</v>
      </c>
      <c r="H15">
        <v>89.441000000000003</v>
      </c>
      <c r="I15">
        <v>23.6</v>
      </c>
      <c r="J15">
        <v>47.4</v>
      </c>
      <c r="K15">
        <v>87.7</v>
      </c>
      <c r="L15">
        <v>1.0125</v>
      </c>
      <c r="M15">
        <v>86.41</v>
      </c>
      <c r="N15">
        <v>92.03</v>
      </c>
      <c r="O15">
        <v>86.754999999999995</v>
      </c>
      <c r="P15">
        <v>18.100000000000001</v>
      </c>
      <c r="Q15">
        <v>29.8</v>
      </c>
      <c r="R15">
        <v>21.6</v>
      </c>
      <c r="S15">
        <v>4.95</v>
      </c>
      <c r="T15" s="16">
        <v>22</v>
      </c>
      <c r="U15" s="23">
        <f t="shared" si="0"/>
        <v>1127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666128</v>
      </c>
      <c r="E16">
        <v>230601</v>
      </c>
      <c r="F16">
        <v>7.0840399999999999</v>
      </c>
      <c r="G16">
        <v>0</v>
      </c>
      <c r="H16">
        <v>90.298000000000002</v>
      </c>
      <c r="I16">
        <v>24.1</v>
      </c>
      <c r="J16">
        <v>42.7</v>
      </c>
      <c r="K16">
        <v>77.900000000000006</v>
      </c>
      <c r="L16">
        <v>1.0126999999999999</v>
      </c>
      <c r="M16">
        <v>86.766000000000005</v>
      </c>
      <c r="N16">
        <v>95.12</v>
      </c>
      <c r="O16">
        <v>88.155000000000001</v>
      </c>
      <c r="P16">
        <v>17.600000000000001</v>
      </c>
      <c r="Q16">
        <v>31.6</v>
      </c>
      <c r="R16">
        <v>21.6</v>
      </c>
      <c r="S16">
        <v>4.95</v>
      </c>
      <c r="T16" s="22">
        <v>21</v>
      </c>
      <c r="U16" s="23">
        <f t="shared" si="0"/>
        <v>1011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665117</v>
      </c>
      <c r="E17">
        <v>230460</v>
      </c>
      <c r="F17">
        <v>7.2236840000000004</v>
      </c>
      <c r="G17">
        <v>0</v>
      </c>
      <c r="H17">
        <v>91.765000000000001</v>
      </c>
      <c r="I17">
        <v>23.9</v>
      </c>
      <c r="J17">
        <v>44.2</v>
      </c>
      <c r="K17">
        <v>83.4</v>
      </c>
      <c r="L17">
        <v>1.0129999999999999</v>
      </c>
      <c r="M17">
        <v>87.677000000000007</v>
      </c>
      <c r="N17">
        <v>93.576999999999998</v>
      </c>
      <c r="O17">
        <v>90.096999999999994</v>
      </c>
      <c r="P17">
        <v>17.8</v>
      </c>
      <c r="Q17">
        <v>32.4</v>
      </c>
      <c r="R17">
        <v>21.6</v>
      </c>
      <c r="S17">
        <v>4.95</v>
      </c>
      <c r="T17" s="16">
        <v>20</v>
      </c>
      <c r="U17" s="23">
        <f t="shared" si="0"/>
        <v>1051</v>
      </c>
      <c r="V17" s="16"/>
    </row>
    <row r="18" spans="1:22">
      <c r="A18" s="16">
        <v>20</v>
      </c>
      <c r="B18" t="s">
        <v>167</v>
      </c>
      <c r="C18" t="s">
        <v>13</v>
      </c>
      <c r="D18">
        <v>664066</v>
      </c>
      <c r="E18">
        <v>230315</v>
      </c>
      <c r="F18">
        <v>7.3272919999999999</v>
      </c>
      <c r="G18">
        <v>0</v>
      </c>
      <c r="H18">
        <v>92.167000000000002</v>
      </c>
      <c r="I18">
        <v>23.7</v>
      </c>
      <c r="J18">
        <v>44.6</v>
      </c>
      <c r="K18">
        <v>85.5</v>
      </c>
      <c r="L18">
        <v>1.0130999999999999</v>
      </c>
      <c r="M18">
        <v>89.65</v>
      </c>
      <c r="N18">
        <v>94.632999999999996</v>
      </c>
      <c r="O18">
        <v>91.79</v>
      </c>
      <c r="P18">
        <v>19.2</v>
      </c>
      <c r="Q18">
        <v>30.6</v>
      </c>
      <c r="R18">
        <v>22.3</v>
      </c>
      <c r="S18">
        <v>4.95</v>
      </c>
      <c r="T18" s="16">
        <v>19</v>
      </c>
      <c r="U18" s="23">
        <f t="shared" si="0"/>
        <v>1057</v>
      </c>
      <c r="V18" s="16"/>
    </row>
    <row r="19" spans="1:22">
      <c r="A19" s="16">
        <v>19</v>
      </c>
      <c r="B19" t="s">
        <v>166</v>
      </c>
      <c r="C19" t="s">
        <v>13</v>
      </c>
      <c r="D19">
        <v>663009</v>
      </c>
      <c r="E19">
        <v>230171</v>
      </c>
      <c r="F19">
        <v>7.3615959999999996</v>
      </c>
      <c r="G19">
        <v>0</v>
      </c>
      <c r="H19">
        <v>91.358000000000004</v>
      </c>
      <c r="I19">
        <v>22.5</v>
      </c>
      <c r="J19">
        <v>42.1</v>
      </c>
      <c r="K19">
        <v>74.599999999999994</v>
      </c>
      <c r="L19">
        <v>1.0136000000000001</v>
      </c>
      <c r="M19">
        <v>87.981999999999999</v>
      </c>
      <c r="N19">
        <v>93.816999999999993</v>
      </c>
      <c r="O19">
        <v>91.355999999999995</v>
      </c>
      <c r="P19">
        <v>18.3</v>
      </c>
      <c r="Q19">
        <v>30.5</v>
      </c>
      <c r="R19">
        <v>19.8</v>
      </c>
      <c r="S19">
        <v>4.9400000000000004</v>
      </c>
      <c r="T19" s="16">
        <v>18</v>
      </c>
      <c r="U19" s="23">
        <f t="shared" si="0"/>
        <v>996</v>
      </c>
      <c r="V19" s="16"/>
    </row>
    <row r="20" spans="1:22">
      <c r="A20" s="16">
        <v>18</v>
      </c>
      <c r="B20" t="s">
        <v>165</v>
      </c>
      <c r="C20" t="s">
        <v>13</v>
      </c>
      <c r="D20">
        <v>662013</v>
      </c>
      <c r="E20">
        <v>230034</v>
      </c>
      <c r="F20">
        <v>7.1759120000000003</v>
      </c>
      <c r="G20">
        <v>0</v>
      </c>
      <c r="H20">
        <v>89.933000000000007</v>
      </c>
      <c r="I20">
        <v>23.3</v>
      </c>
      <c r="J20">
        <v>42.6</v>
      </c>
      <c r="K20">
        <v>77.599999999999994</v>
      </c>
      <c r="L20">
        <v>1.0129999999999999</v>
      </c>
      <c r="M20">
        <v>87.248000000000005</v>
      </c>
      <c r="N20">
        <v>92.231999999999999</v>
      </c>
      <c r="O20">
        <v>89.209000000000003</v>
      </c>
      <c r="P20">
        <v>19</v>
      </c>
      <c r="Q20">
        <v>29.1</v>
      </c>
      <c r="R20">
        <v>20.9</v>
      </c>
      <c r="S20">
        <v>4.95</v>
      </c>
      <c r="T20" s="16">
        <v>17</v>
      </c>
      <c r="U20" s="23">
        <f t="shared" si="0"/>
        <v>1010</v>
      </c>
      <c r="V20" s="16"/>
    </row>
    <row r="21" spans="1:22">
      <c r="A21" s="16">
        <v>17</v>
      </c>
      <c r="B21" t="s">
        <v>164</v>
      </c>
      <c r="C21" t="s">
        <v>13</v>
      </c>
      <c r="D21">
        <v>661003</v>
      </c>
      <c r="E21">
        <v>229893</v>
      </c>
      <c r="F21">
        <v>7.081931</v>
      </c>
      <c r="G21">
        <v>0</v>
      </c>
      <c r="H21">
        <v>90.164000000000001</v>
      </c>
      <c r="I21">
        <v>23</v>
      </c>
      <c r="J21">
        <v>42.8</v>
      </c>
      <c r="K21">
        <v>77.7</v>
      </c>
      <c r="L21">
        <v>1.0126999999999999</v>
      </c>
      <c r="M21">
        <v>86.489000000000004</v>
      </c>
      <c r="N21">
        <v>93.644000000000005</v>
      </c>
      <c r="O21">
        <v>88.132999999999996</v>
      </c>
      <c r="P21">
        <v>18</v>
      </c>
      <c r="Q21">
        <v>29.4</v>
      </c>
      <c r="R21">
        <v>21.6</v>
      </c>
      <c r="S21">
        <v>4.95</v>
      </c>
      <c r="T21" s="16">
        <v>16</v>
      </c>
      <c r="U21" s="23">
        <f t="shared" si="0"/>
        <v>1016</v>
      </c>
      <c r="V21" s="16"/>
    </row>
    <row r="22" spans="1:22">
      <c r="A22" s="16">
        <v>16</v>
      </c>
      <c r="B22" t="s">
        <v>149</v>
      </c>
      <c r="C22" t="s">
        <v>13</v>
      </c>
      <c r="D22">
        <v>659987</v>
      </c>
      <c r="E22">
        <v>229752</v>
      </c>
      <c r="F22">
        <v>7.1265020000000003</v>
      </c>
      <c r="G22">
        <v>0</v>
      </c>
      <c r="H22">
        <v>89.912000000000006</v>
      </c>
      <c r="I22">
        <v>23.7</v>
      </c>
      <c r="J22">
        <v>46.1</v>
      </c>
      <c r="K22">
        <v>94.8</v>
      </c>
      <c r="L22">
        <v>1.0128999999999999</v>
      </c>
      <c r="M22">
        <v>86.853999999999999</v>
      </c>
      <c r="N22">
        <v>94.914000000000001</v>
      </c>
      <c r="O22">
        <v>88.516000000000005</v>
      </c>
      <c r="P22">
        <v>18.899999999999999</v>
      </c>
      <c r="Q22">
        <v>30.6</v>
      </c>
      <c r="R22">
        <v>20.9</v>
      </c>
      <c r="S22">
        <v>4.95</v>
      </c>
      <c r="T22" s="16">
        <v>15</v>
      </c>
      <c r="U22" s="23">
        <f t="shared" si="0"/>
        <v>1095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658892</v>
      </c>
      <c r="E23">
        <v>229599</v>
      </c>
      <c r="F23">
        <v>7.1427550000000002</v>
      </c>
      <c r="G23">
        <v>0</v>
      </c>
      <c r="H23">
        <v>89.998999999999995</v>
      </c>
      <c r="I23">
        <v>23.1</v>
      </c>
      <c r="J23">
        <v>47.2</v>
      </c>
      <c r="K23">
        <v>82.2</v>
      </c>
      <c r="L23">
        <v>1.0126999999999999</v>
      </c>
      <c r="M23">
        <v>87.540999999999997</v>
      </c>
      <c r="N23">
        <v>91.867999999999995</v>
      </c>
      <c r="O23">
        <v>89.296999999999997</v>
      </c>
      <c r="P23">
        <v>18.8</v>
      </c>
      <c r="Q23">
        <v>28.6</v>
      </c>
      <c r="R23">
        <v>22.5</v>
      </c>
      <c r="S23">
        <v>4.95</v>
      </c>
      <c r="T23" s="22">
        <v>14</v>
      </c>
      <c r="U23" s="23">
        <f t="shared" si="0"/>
        <v>1119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657773</v>
      </c>
      <c r="E24">
        <v>229443</v>
      </c>
      <c r="F24">
        <v>7.2573100000000004</v>
      </c>
      <c r="G24">
        <v>0</v>
      </c>
      <c r="H24">
        <v>92.658000000000001</v>
      </c>
      <c r="I24">
        <v>22.6</v>
      </c>
      <c r="J24">
        <v>38.1</v>
      </c>
      <c r="K24">
        <v>68.599999999999994</v>
      </c>
      <c r="L24">
        <v>1.0132000000000001</v>
      </c>
      <c r="M24">
        <v>89.100999999999999</v>
      </c>
      <c r="N24">
        <v>94.938999999999993</v>
      </c>
      <c r="O24">
        <v>90.298000000000002</v>
      </c>
      <c r="P24">
        <v>16.899999999999999</v>
      </c>
      <c r="Q24">
        <v>30.1</v>
      </c>
      <c r="R24">
        <v>20.8</v>
      </c>
      <c r="S24">
        <v>4.95</v>
      </c>
      <c r="T24" s="16">
        <v>13</v>
      </c>
      <c r="U24" s="23">
        <f t="shared" si="0"/>
        <v>903</v>
      </c>
      <c r="V24" s="16"/>
    </row>
    <row r="25" spans="1:22">
      <c r="A25" s="16">
        <v>13</v>
      </c>
      <c r="B25" t="s">
        <v>152</v>
      </c>
      <c r="C25" t="s">
        <v>13</v>
      </c>
      <c r="D25">
        <v>656870</v>
      </c>
      <c r="E25">
        <v>229321</v>
      </c>
      <c r="F25">
        <v>7.4110579999999997</v>
      </c>
      <c r="G25">
        <v>0</v>
      </c>
      <c r="H25">
        <v>93.293000000000006</v>
      </c>
      <c r="I25">
        <v>22.7</v>
      </c>
      <c r="J25">
        <v>38.200000000000003</v>
      </c>
      <c r="K25">
        <v>70.5</v>
      </c>
      <c r="L25">
        <v>1.0135000000000001</v>
      </c>
      <c r="M25">
        <v>91.62</v>
      </c>
      <c r="N25">
        <v>94.983999999999995</v>
      </c>
      <c r="O25">
        <v>92.462000000000003</v>
      </c>
      <c r="P25">
        <v>17.600000000000001</v>
      </c>
      <c r="Q25">
        <v>29.8</v>
      </c>
      <c r="R25">
        <v>20.9</v>
      </c>
      <c r="S25">
        <v>4.95</v>
      </c>
      <c r="T25" s="16">
        <v>12</v>
      </c>
      <c r="U25" s="23">
        <f t="shared" si="0"/>
        <v>906</v>
      </c>
      <c r="V25" s="16"/>
    </row>
    <row r="26" spans="1:22">
      <c r="A26" s="16">
        <v>12</v>
      </c>
      <c r="B26" t="s">
        <v>153</v>
      </c>
      <c r="C26" t="s">
        <v>13</v>
      </c>
      <c r="D26">
        <v>655964</v>
      </c>
      <c r="E26">
        <v>229199</v>
      </c>
      <c r="F26">
        <v>7.5323840000000004</v>
      </c>
      <c r="G26">
        <v>0</v>
      </c>
      <c r="H26">
        <v>92.661000000000001</v>
      </c>
      <c r="I26">
        <v>20.8</v>
      </c>
      <c r="J26">
        <v>46.3</v>
      </c>
      <c r="K26">
        <v>81.7</v>
      </c>
      <c r="L26">
        <v>1.014</v>
      </c>
      <c r="M26">
        <v>89</v>
      </c>
      <c r="N26">
        <v>94.444999999999993</v>
      </c>
      <c r="O26">
        <v>93.543999999999997</v>
      </c>
      <c r="P26">
        <v>17.899999999999999</v>
      </c>
      <c r="Q26">
        <v>24.3</v>
      </c>
      <c r="R26">
        <v>19.3</v>
      </c>
      <c r="S26">
        <v>4.9400000000000004</v>
      </c>
      <c r="T26" s="16">
        <v>11</v>
      </c>
      <c r="U26" s="23">
        <f t="shared" si="0"/>
        <v>1100</v>
      </c>
      <c r="V26" s="16"/>
    </row>
    <row r="27" spans="1:22">
      <c r="A27" s="16">
        <v>11</v>
      </c>
      <c r="B27" t="s">
        <v>154</v>
      </c>
      <c r="C27" t="s">
        <v>13</v>
      </c>
      <c r="D27">
        <v>654864</v>
      </c>
      <c r="E27">
        <v>229051</v>
      </c>
      <c r="F27">
        <v>7.3816259999999998</v>
      </c>
      <c r="G27">
        <v>0</v>
      </c>
      <c r="H27">
        <v>90.856999999999999</v>
      </c>
      <c r="I27">
        <v>22.1</v>
      </c>
      <c r="J27">
        <v>48.3</v>
      </c>
      <c r="K27">
        <v>86.3</v>
      </c>
      <c r="L27">
        <v>1.0138</v>
      </c>
      <c r="M27">
        <v>88.822999999999993</v>
      </c>
      <c r="N27">
        <v>92.902000000000001</v>
      </c>
      <c r="O27">
        <v>91.069000000000003</v>
      </c>
      <c r="P27">
        <v>18.2</v>
      </c>
      <c r="Q27">
        <v>27.7</v>
      </c>
      <c r="R27">
        <v>18.2</v>
      </c>
      <c r="S27">
        <v>4.95</v>
      </c>
      <c r="T27" s="16">
        <v>10</v>
      </c>
      <c r="U27" s="23">
        <f t="shared" si="0"/>
        <v>1148</v>
      </c>
      <c r="V27" s="16"/>
    </row>
    <row r="28" spans="1:22">
      <c r="A28" s="16">
        <v>10</v>
      </c>
      <c r="B28" t="s">
        <v>155</v>
      </c>
      <c r="C28" t="s">
        <v>13</v>
      </c>
      <c r="D28">
        <v>653716</v>
      </c>
      <c r="E28">
        <v>228893</v>
      </c>
      <c r="F28">
        <v>7.1287609999999999</v>
      </c>
      <c r="G28">
        <v>0</v>
      </c>
      <c r="H28">
        <v>90.108999999999995</v>
      </c>
      <c r="I28">
        <v>22.5</v>
      </c>
      <c r="J28">
        <v>47.2</v>
      </c>
      <c r="K28">
        <v>80</v>
      </c>
      <c r="L28">
        <v>1.0127999999999999</v>
      </c>
      <c r="M28">
        <v>85.757999999999996</v>
      </c>
      <c r="N28">
        <v>93.355000000000004</v>
      </c>
      <c r="O28">
        <v>88.801000000000002</v>
      </c>
      <c r="P28">
        <v>19.399999999999999</v>
      </c>
      <c r="Q28">
        <v>28.8</v>
      </c>
      <c r="R28">
        <v>21.6</v>
      </c>
      <c r="S28">
        <v>4.95</v>
      </c>
      <c r="T28" s="16">
        <v>9</v>
      </c>
      <c r="U28" s="23">
        <f t="shared" si="0"/>
        <v>1125</v>
      </c>
      <c r="V28" s="16"/>
    </row>
    <row r="29" spans="1:22">
      <c r="A29" s="16">
        <v>9</v>
      </c>
      <c r="B29" t="s">
        <v>156</v>
      </c>
      <c r="C29" t="s">
        <v>13</v>
      </c>
      <c r="D29">
        <v>652591</v>
      </c>
      <c r="E29">
        <v>228736</v>
      </c>
      <c r="F29">
        <v>7.0878909999999999</v>
      </c>
      <c r="G29">
        <v>0</v>
      </c>
      <c r="H29">
        <v>89.614000000000004</v>
      </c>
      <c r="I29">
        <v>22.3</v>
      </c>
      <c r="J29">
        <v>47.7</v>
      </c>
      <c r="K29">
        <v>79.2</v>
      </c>
      <c r="L29">
        <v>1.0127999999999999</v>
      </c>
      <c r="M29">
        <v>86.320999999999998</v>
      </c>
      <c r="N29">
        <v>92.397000000000006</v>
      </c>
      <c r="O29">
        <v>88.051000000000002</v>
      </c>
      <c r="P29">
        <v>17.899999999999999</v>
      </c>
      <c r="Q29">
        <v>27.3</v>
      </c>
      <c r="R29">
        <v>21.1</v>
      </c>
      <c r="S29">
        <v>4.95</v>
      </c>
      <c r="T29" s="16">
        <v>8</v>
      </c>
      <c r="U29" s="23">
        <f t="shared" si="0"/>
        <v>1134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651457</v>
      </c>
      <c r="E30">
        <v>228578</v>
      </c>
      <c r="F30">
        <v>6.9944860000000002</v>
      </c>
      <c r="G30">
        <v>0</v>
      </c>
      <c r="H30">
        <v>90.385000000000005</v>
      </c>
      <c r="I30">
        <v>23.1</v>
      </c>
      <c r="J30">
        <v>45.9</v>
      </c>
      <c r="K30">
        <v>80.7</v>
      </c>
      <c r="L30">
        <v>1.0125</v>
      </c>
      <c r="M30">
        <v>87.02</v>
      </c>
      <c r="N30">
        <v>92.850999999999999</v>
      </c>
      <c r="O30">
        <v>87.055999999999997</v>
      </c>
      <c r="P30">
        <v>18.7</v>
      </c>
      <c r="Q30">
        <v>31.1</v>
      </c>
      <c r="R30">
        <v>22</v>
      </c>
      <c r="S30">
        <v>4.95</v>
      </c>
      <c r="T30" s="22">
        <v>7</v>
      </c>
      <c r="U30" s="23">
        <f t="shared" si="0"/>
        <v>1090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650367</v>
      </c>
      <c r="E31">
        <v>228427</v>
      </c>
      <c r="F31">
        <v>7.1043469999999997</v>
      </c>
      <c r="G31">
        <v>0</v>
      </c>
      <c r="H31">
        <v>92.35</v>
      </c>
      <c r="I31">
        <v>21.8</v>
      </c>
      <c r="J31">
        <v>40.9</v>
      </c>
      <c r="K31">
        <v>74.2</v>
      </c>
      <c r="L31">
        <v>1.0126999999999999</v>
      </c>
      <c r="M31">
        <v>88.501000000000005</v>
      </c>
      <c r="N31">
        <v>94.700999999999993</v>
      </c>
      <c r="O31">
        <v>88.501000000000005</v>
      </c>
      <c r="P31">
        <v>18.8</v>
      </c>
      <c r="Q31">
        <v>27.6</v>
      </c>
      <c r="R31">
        <v>21.7</v>
      </c>
      <c r="S31">
        <v>4.95</v>
      </c>
      <c r="T31" s="16">
        <v>6</v>
      </c>
      <c r="U31" s="23">
        <f t="shared" si="0"/>
        <v>970</v>
      </c>
      <c r="V31" s="5"/>
    </row>
    <row r="32" spans="1:22">
      <c r="A32" s="16">
        <v>6</v>
      </c>
      <c r="B32" t="s">
        <v>159</v>
      </c>
      <c r="C32" t="s">
        <v>13</v>
      </c>
      <c r="D32">
        <v>649397</v>
      </c>
      <c r="E32">
        <v>228295</v>
      </c>
      <c r="F32">
        <v>7.41526</v>
      </c>
      <c r="G32">
        <v>0</v>
      </c>
      <c r="H32">
        <v>92.564999999999998</v>
      </c>
      <c r="I32">
        <v>22.8</v>
      </c>
      <c r="J32">
        <v>44.8</v>
      </c>
      <c r="K32">
        <v>79.3</v>
      </c>
      <c r="L32">
        <v>1.0135000000000001</v>
      </c>
      <c r="M32">
        <v>90.747</v>
      </c>
      <c r="N32">
        <v>93.908000000000001</v>
      </c>
      <c r="O32">
        <v>92.628</v>
      </c>
      <c r="P32">
        <v>19.100000000000001</v>
      </c>
      <c r="Q32">
        <v>28.2</v>
      </c>
      <c r="R32">
        <v>21.2</v>
      </c>
      <c r="S32">
        <v>4.95</v>
      </c>
      <c r="T32" s="16">
        <v>5</v>
      </c>
      <c r="U32" s="23">
        <f t="shared" si="0"/>
        <v>1066</v>
      </c>
      <c r="V32" s="5"/>
    </row>
    <row r="33" spans="1:22">
      <c r="A33" s="16">
        <v>5</v>
      </c>
      <c r="B33" t="s">
        <v>160</v>
      </c>
      <c r="C33" t="s">
        <v>13</v>
      </c>
      <c r="D33">
        <v>648331</v>
      </c>
      <c r="E33">
        <v>228151</v>
      </c>
      <c r="F33">
        <v>7.3993180000000001</v>
      </c>
      <c r="G33">
        <v>0</v>
      </c>
      <c r="H33">
        <v>90.8</v>
      </c>
      <c r="I33">
        <v>22.7</v>
      </c>
      <c r="J33">
        <v>47.5</v>
      </c>
      <c r="K33">
        <v>89.7</v>
      </c>
      <c r="L33">
        <v>1.0135000000000001</v>
      </c>
      <c r="M33">
        <v>87.706999999999994</v>
      </c>
      <c r="N33">
        <v>93.457999999999998</v>
      </c>
      <c r="O33">
        <v>92.266000000000005</v>
      </c>
      <c r="P33">
        <v>19.100000000000001</v>
      </c>
      <c r="Q33">
        <v>27.9</v>
      </c>
      <c r="R33">
        <v>20.8</v>
      </c>
      <c r="S33">
        <v>4.95</v>
      </c>
      <c r="T33" s="16">
        <v>4</v>
      </c>
      <c r="U33" s="23">
        <f t="shared" si="0"/>
        <v>1129</v>
      </c>
      <c r="V33" s="5"/>
    </row>
    <row r="34" spans="1:22">
      <c r="A34" s="16">
        <v>4</v>
      </c>
      <c r="B34" t="s">
        <v>161</v>
      </c>
      <c r="C34" t="s">
        <v>13</v>
      </c>
      <c r="D34">
        <v>647202</v>
      </c>
      <c r="E34">
        <v>227995</v>
      </c>
      <c r="F34">
        <v>7.2464209999999998</v>
      </c>
      <c r="G34">
        <v>0</v>
      </c>
      <c r="H34">
        <v>90.447999999999993</v>
      </c>
      <c r="I34">
        <v>22.3</v>
      </c>
      <c r="J34">
        <v>44.1</v>
      </c>
      <c r="K34">
        <v>87.8</v>
      </c>
      <c r="L34">
        <v>1.0129999999999999</v>
      </c>
      <c r="M34">
        <v>86.876999999999995</v>
      </c>
      <c r="N34">
        <v>92.42</v>
      </c>
      <c r="O34">
        <v>90.51</v>
      </c>
      <c r="P34">
        <v>19.3</v>
      </c>
      <c r="Q34">
        <v>27.2</v>
      </c>
      <c r="R34">
        <v>21.8</v>
      </c>
      <c r="S34">
        <v>4.96</v>
      </c>
      <c r="T34" s="16">
        <v>3</v>
      </c>
      <c r="U34" s="23">
        <f t="shared" si="0"/>
        <v>1047</v>
      </c>
      <c r="V34" s="5"/>
    </row>
    <row r="35" spans="1:22">
      <c r="A35" s="16">
        <v>3</v>
      </c>
      <c r="B35" t="s">
        <v>162</v>
      </c>
      <c r="C35" t="s">
        <v>13</v>
      </c>
      <c r="D35">
        <v>646155</v>
      </c>
      <c r="E35">
        <v>227850</v>
      </c>
      <c r="F35">
        <v>7.0717790000000003</v>
      </c>
      <c r="G35">
        <v>0</v>
      </c>
      <c r="H35">
        <v>89.536000000000001</v>
      </c>
      <c r="I35">
        <v>22.7</v>
      </c>
      <c r="J35">
        <v>43.3</v>
      </c>
      <c r="K35">
        <v>75.3</v>
      </c>
      <c r="L35">
        <v>1.0126999999999999</v>
      </c>
      <c r="M35">
        <v>86.384</v>
      </c>
      <c r="N35">
        <v>91.81</v>
      </c>
      <c r="O35">
        <v>87.936999999999998</v>
      </c>
      <c r="P35">
        <v>19.100000000000001</v>
      </c>
      <c r="Q35">
        <v>28.4</v>
      </c>
      <c r="R35">
        <v>21.4</v>
      </c>
      <c r="S35">
        <v>4.96</v>
      </c>
      <c r="T35" s="16">
        <v>2</v>
      </c>
      <c r="U35" s="23">
        <f t="shared" si="0"/>
        <v>1029</v>
      </c>
      <c r="V35" s="5"/>
    </row>
    <row r="36" spans="1:22">
      <c r="A36" s="16">
        <v>2</v>
      </c>
      <c r="B36" t="s">
        <v>163</v>
      </c>
      <c r="C36" t="s">
        <v>13</v>
      </c>
      <c r="D36">
        <v>645126</v>
      </c>
      <c r="E36">
        <v>227706</v>
      </c>
      <c r="F36">
        <v>7.0565239999999996</v>
      </c>
      <c r="G36">
        <v>0</v>
      </c>
      <c r="H36">
        <v>90.644000000000005</v>
      </c>
      <c r="I36">
        <v>23.1</v>
      </c>
      <c r="J36">
        <v>42.6</v>
      </c>
      <c r="K36">
        <v>74.8</v>
      </c>
      <c r="L36">
        <v>1.0125999999999999</v>
      </c>
      <c r="M36">
        <v>87.307000000000002</v>
      </c>
      <c r="N36">
        <v>93.186999999999998</v>
      </c>
      <c r="O36">
        <v>88.078000000000003</v>
      </c>
      <c r="P36">
        <v>19.3</v>
      </c>
      <c r="Q36">
        <v>28.6</v>
      </c>
      <c r="R36">
        <v>22.4</v>
      </c>
      <c r="S36">
        <v>4.96</v>
      </c>
      <c r="T36" s="16">
        <v>1</v>
      </c>
      <c r="U36" s="23">
        <f t="shared" si="0"/>
        <v>1013</v>
      </c>
      <c r="V36" s="5"/>
    </row>
    <row r="37" spans="1:22">
      <c r="A37" s="16">
        <v>1</v>
      </c>
      <c r="B37" t="s">
        <v>134</v>
      </c>
      <c r="C37" t="s">
        <v>13</v>
      </c>
      <c r="D37">
        <v>644113</v>
      </c>
      <c r="E37">
        <v>227566</v>
      </c>
      <c r="F37">
        <v>7.1051520000000004</v>
      </c>
      <c r="G37">
        <v>0</v>
      </c>
      <c r="H37">
        <v>89.95</v>
      </c>
      <c r="I37">
        <v>22</v>
      </c>
      <c r="J37">
        <v>43</v>
      </c>
      <c r="K37">
        <v>84.4</v>
      </c>
      <c r="L37">
        <v>1.0127999999999999</v>
      </c>
      <c r="M37">
        <v>84.765000000000001</v>
      </c>
      <c r="N37">
        <v>93.269000000000005</v>
      </c>
      <c r="O37">
        <v>88.218999999999994</v>
      </c>
      <c r="P37">
        <v>18.600000000000001</v>
      </c>
      <c r="Q37">
        <v>27.5</v>
      </c>
      <c r="R37">
        <v>20.9</v>
      </c>
      <c r="S37">
        <v>4.96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492290</v>
      </c>
      <c r="T6" s="22">
        <v>31</v>
      </c>
      <c r="U6" s="23">
        <f>D6-D7</f>
        <v>1337</v>
      </c>
      <c r="V6" s="24">
        <v>1</v>
      </c>
    </row>
    <row r="7" spans="1:22">
      <c r="A7" s="16">
        <v>31</v>
      </c>
      <c r="D7">
        <v>490953</v>
      </c>
      <c r="T7" s="16">
        <v>30</v>
      </c>
      <c r="U7" s="23">
        <f>D7-D8</f>
        <v>1655</v>
      </c>
      <c r="V7" s="4"/>
    </row>
    <row r="8" spans="1:22">
      <c r="A8" s="16">
        <v>30</v>
      </c>
      <c r="D8">
        <v>489298</v>
      </c>
      <c r="T8" s="16">
        <v>29</v>
      </c>
      <c r="U8" s="23">
        <f>D8-D9</f>
        <v>1631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487667</v>
      </c>
      <c r="E9">
        <v>68640</v>
      </c>
      <c r="F9">
        <v>6.9773360000000002</v>
      </c>
      <c r="G9">
        <v>0</v>
      </c>
      <c r="H9">
        <v>88.534000000000006</v>
      </c>
      <c r="I9">
        <v>19.899999999999999</v>
      </c>
      <c r="J9">
        <v>49.2</v>
      </c>
      <c r="K9">
        <v>183</v>
      </c>
      <c r="L9">
        <v>1.0119</v>
      </c>
      <c r="M9">
        <v>84.066000000000003</v>
      </c>
      <c r="N9">
        <v>91.805999999999997</v>
      </c>
      <c r="O9">
        <v>85.957999999999998</v>
      </c>
      <c r="P9">
        <v>13.1</v>
      </c>
      <c r="Q9">
        <v>26.6</v>
      </c>
      <c r="R9">
        <v>19.3</v>
      </c>
      <c r="S9">
        <v>5.63</v>
      </c>
      <c r="T9" s="22">
        <v>28</v>
      </c>
      <c r="U9" s="23">
        <f t="shared" ref="U9:U36" si="0">D9-D10</f>
        <v>1131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486536</v>
      </c>
      <c r="E10">
        <v>68480</v>
      </c>
      <c r="F10">
        <v>6.9857699999999996</v>
      </c>
      <c r="G10">
        <v>0</v>
      </c>
      <c r="H10">
        <v>91.551000000000002</v>
      </c>
      <c r="I10">
        <v>21.6</v>
      </c>
      <c r="J10">
        <v>22.6</v>
      </c>
      <c r="K10">
        <v>183.9</v>
      </c>
      <c r="L10">
        <v>1.0118</v>
      </c>
      <c r="M10">
        <v>86.087000000000003</v>
      </c>
      <c r="N10">
        <v>93.774000000000001</v>
      </c>
      <c r="O10">
        <v>86.406999999999996</v>
      </c>
      <c r="P10">
        <v>13.7</v>
      </c>
      <c r="Q10">
        <v>30.5</v>
      </c>
      <c r="R10">
        <v>20.2</v>
      </c>
      <c r="S10">
        <v>5.63</v>
      </c>
      <c r="T10" s="16">
        <v>27</v>
      </c>
      <c r="U10" s="23">
        <f t="shared" si="0"/>
        <v>504</v>
      </c>
      <c r="V10" s="16"/>
    </row>
    <row r="11" spans="1:22">
      <c r="A11" s="16">
        <v>27</v>
      </c>
      <c r="B11" t="s">
        <v>174</v>
      </c>
      <c r="C11" t="s">
        <v>13</v>
      </c>
      <c r="D11">
        <v>486032</v>
      </c>
      <c r="E11">
        <v>68410</v>
      </c>
      <c r="F11">
        <v>7.4538919999999997</v>
      </c>
      <c r="G11">
        <v>0</v>
      </c>
      <c r="H11">
        <v>91.756</v>
      </c>
      <c r="I11">
        <v>20.8</v>
      </c>
      <c r="J11">
        <v>40.200000000000003</v>
      </c>
      <c r="K11">
        <v>151.6</v>
      </c>
      <c r="L11">
        <v>1.0130999999999999</v>
      </c>
      <c r="M11">
        <v>88.186000000000007</v>
      </c>
      <c r="N11">
        <v>94.067999999999998</v>
      </c>
      <c r="O11">
        <v>92.009</v>
      </c>
      <c r="P11">
        <v>14.8</v>
      </c>
      <c r="Q11">
        <v>29</v>
      </c>
      <c r="R11">
        <v>17.8</v>
      </c>
      <c r="S11">
        <v>5.63</v>
      </c>
      <c r="T11" s="16">
        <v>26</v>
      </c>
      <c r="U11" s="23">
        <f t="shared" si="0"/>
        <v>913</v>
      </c>
      <c r="V11" s="16"/>
    </row>
    <row r="12" spans="1:22">
      <c r="A12" s="16">
        <v>26</v>
      </c>
      <c r="B12" t="s">
        <v>173</v>
      </c>
      <c r="C12" t="s">
        <v>13</v>
      </c>
      <c r="D12">
        <v>485119</v>
      </c>
      <c r="E12">
        <v>68284</v>
      </c>
      <c r="F12">
        <v>7.2878230000000004</v>
      </c>
      <c r="G12">
        <v>0</v>
      </c>
      <c r="H12">
        <v>89.518000000000001</v>
      </c>
      <c r="I12">
        <v>20.399999999999999</v>
      </c>
      <c r="J12">
        <v>44.2</v>
      </c>
      <c r="K12">
        <v>152.69999999999999</v>
      </c>
      <c r="L12">
        <v>1.0125999999999999</v>
      </c>
      <c r="M12">
        <v>85.37</v>
      </c>
      <c r="N12">
        <v>93.067999999999998</v>
      </c>
      <c r="O12">
        <v>90.052000000000007</v>
      </c>
      <c r="P12">
        <v>14.5</v>
      </c>
      <c r="Q12">
        <v>27.4</v>
      </c>
      <c r="R12">
        <v>18.7</v>
      </c>
      <c r="S12">
        <v>5.63</v>
      </c>
      <c r="T12" s="16">
        <v>25</v>
      </c>
      <c r="U12" s="23">
        <f t="shared" si="0"/>
        <v>1012</v>
      </c>
      <c r="V12" s="16"/>
    </row>
    <row r="13" spans="1:22">
      <c r="A13" s="16">
        <v>25</v>
      </c>
      <c r="B13" t="s">
        <v>172</v>
      </c>
      <c r="C13" t="s">
        <v>13</v>
      </c>
      <c r="D13">
        <v>484107</v>
      </c>
      <c r="E13">
        <v>68142</v>
      </c>
      <c r="F13">
        <v>7.2989579999999998</v>
      </c>
      <c r="G13">
        <v>0</v>
      </c>
      <c r="H13">
        <v>89.697999999999993</v>
      </c>
      <c r="I13">
        <v>20.7</v>
      </c>
      <c r="J13">
        <v>71.2</v>
      </c>
      <c r="K13">
        <v>159.30000000000001</v>
      </c>
      <c r="L13">
        <v>1.0125999999999999</v>
      </c>
      <c r="M13">
        <v>85.47</v>
      </c>
      <c r="N13">
        <v>93.465000000000003</v>
      </c>
      <c r="O13">
        <v>90.292000000000002</v>
      </c>
      <c r="P13">
        <v>16.399999999999999</v>
      </c>
      <c r="Q13">
        <v>26.3</v>
      </c>
      <c r="R13">
        <v>19</v>
      </c>
      <c r="S13">
        <v>5.63</v>
      </c>
      <c r="T13" s="16">
        <v>24</v>
      </c>
      <c r="U13" s="23">
        <f t="shared" si="0"/>
        <v>1668</v>
      </c>
      <c r="V13" s="16"/>
    </row>
    <row r="14" spans="1:22">
      <c r="A14" s="16">
        <v>24</v>
      </c>
      <c r="B14" t="s">
        <v>171</v>
      </c>
      <c r="C14" t="s">
        <v>13</v>
      </c>
      <c r="D14">
        <v>482439</v>
      </c>
      <c r="E14">
        <v>67911</v>
      </c>
      <c r="F14">
        <v>6.9323769999999998</v>
      </c>
      <c r="G14">
        <v>0</v>
      </c>
      <c r="H14">
        <v>88.872</v>
      </c>
      <c r="I14">
        <v>21.4</v>
      </c>
      <c r="J14">
        <v>58</v>
      </c>
      <c r="K14">
        <v>151.6</v>
      </c>
      <c r="L14">
        <v>1.0117</v>
      </c>
      <c r="M14">
        <v>85.635999999999996</v>
      </c>
      <c r="N14">
        <v>91.763000000000005</v>
      </c>
      <c r="O14">
        <v>85.650999999999996</v>
      </c>
      <c r="P14">
        <v>15.2</v>
      </c>
      <c r="Q14">
        <v>28.2</v>
      </c>
      <c r="R14">
        <v>20.2</v>
      </c>
      <c r="S14">
        <v>5.63</v>
      </c>
      <c r="T14" s="16">
        <v>23</v>
      </c>
      <c r="U14" s="23">
        <f t="shared" si="0"/>
        <v>1359</v>
      </c>
      <c r="V14" s="16"/>
    </row>
    <row r="15" spans="1:22">
      <c r="A15" s="16">
        <v>23</v>
      </c>
      <c r="B15" t="s">
        <v>170</v>
      </c>
      <c r="C15" t="s">
        <v>13</v>
      </c>
      <c r="D15">
        <v>481080</v>
      </c>
      <c r="E15">
        <v>67719</v>
      </c>
      <c r="F15">
        <v>6.9706720000000004</v>
      </c>
      <c r="G15">
        <v>0</v>
      </c>
      <c r="H15">
        <v>89.266999999999996</v>
      </c>
      <c r="I15">
        <v>21.4</v>
      </c>
      <c r="J15">
        <v>56.1</v>
      </c>
      <c r="K15">
        <v>163.80000000000001</v>
      </c>
      <c r="L15">
        <v>1.0118</v>
      </c>
      <c r="M15">
        <v>86.007999999999996</v>
      </c>
      <c r="N15">
        <v>92.1</v>
      </c>
      <c r="O15">
        <v>86.296000000000006</v>
      </c>
      <c r="P15">
        <v>13.4</v>
      </c>
      <c r="Q15">
        <v>28.7</v>
      </c>
      <c r="R15">
        <v>20.5</v>
      </c>
      <c r="S15">
        <v>5.63</v>
      </c>
      <c r="T15" s="16">
        <v>22</v>
      </c>
      <c r="U15" s="23">
        <f t="shared" si="0"/>
        <v>1317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479763</v>
      </c>
      <c r="E16">
        <v>67534</v>
      </c>
      <c r="F16">
        <v>7.0654430000000001</v>
      </c>
      <c r="G16">
        <v>0</v>
      </c>
      <c r="H16">
        <v>90.251000000000005</v>
      </c>
      <c r="I16">
        <v>21.3</v>
      </c>
      <c r="J16">
        <v>46.5</v>
      </c>
      <c r="K16">
        <v>179.6</v>
      </c>
      <c r="L16">
        <v>1.012</v>
      </c>
      <c r="M16">
        <v>86.475999999999999</v>
      </c>
      <c r="N16">
        <v>95.149000000000001</v>
      </c>
      <c r="O16">
        <v>87.536000000000001</v>
      </c>
      <c r="P16">
        <v>13.3</v>
      </c>
      <c r="Q16">
        <v>28.8</v>
      </c>
      <c r="R16">
        <v>20.3</v>
      </c>
      <c r="S16">
        <v>5.63</v>
      </c>
      <c r="T16" s="22">
        <v>21</v>
      </c>
      <c r="U16" s="23">
        <f t="shared" si="0"/>
        <v>1080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478683</v>
      </c>
      <c r="E17">
        <v>67383</v>
      </c>
      <c r="F17">
        <v>7.2540779999999998</v>
      </c>
      <c r="G17">
        <v>0</v>
      </c>
      <c r="H17">
        <v>91.64</v>
      </c>
      <c r="I17">
        <v>22.9</v>
      </c>
      <c r="J17">
        <v>39.6</v>
      </c>
      <c r="K17">
        <v>160.6</v>
      </c>
      <c r="L17">
        <v>1.0125</v>
      </c>
      <c r="M17">
        <v>87.403999999999996</v>
      </c>
      <c r="N17">
        <v>93.587000000000003</v>
      </c>
      <c r="O17">
        <v>89.861999999999995</v>
      </c>
      <c r="P17">
        <v>16.399999999999999</v>
      </c>
      <c r="Q17">
        <v>32.299999999999997</v>
      </c>
      <c r="R17">
        <v>19.5</v>
      </c>
      <c r="S17">
        <v>5.63</v>
      </c>
      <c r="T17" s="16">
        <v>20</v>
      </c>
      <c r="U17" s="23">
        <f t="shared" si="0"/>
        <v>946</v>
      </c>
      <c r="V17" s="16"/>
    </row>
    <row r="18" spans="1:22">
      <c r="A18" s="16">
        <v>20</v>
      </c>
      <c r="B18" t="s">
        <v>167</v>
      </c>
      <c r="C18" t="s">
        <v>13</v>
      </c>
      <c r="D18">
        <v>477737</v>
      </c>
      <c r="E18">
        <v>67255</v>
      </c>
      <c r="F18">
        <v>7.4843029999999997</v>
      </c>
      <c r="G18">
        <v>0</v>
      </c>
      <c r="H18">
        <v>92.078999999999994</v>
      </c>
      <c r="I18">
        <v>21</v>
      </c>
      <c r="J18">
        <v>25.5</v>
      </c>
      <c r="K18">
        <v>150.30000000000001</v>
      </c>
      <c r="L18">
        <v>1.0133000000000001</v>
      </c>
      <c r="M18">
        <v>89.328000000000003</v>
      </c>
      <c r="N18">
        <v>94.793999999999997</v>
      </c>
      <c r="O18">
        <v>92.037999999999997</v>
      </c>
      <c r="P18">
        <v>14.5</v>
      </c>
      <c r="Q18">
        <v>29.4</v>
      </c>
      <c r="R18">
        <v>16.8</v>
      </c>
      <c r="S18">
        <v>5.64</v>
      </c>
      <c r="T18" s="16">
        <v>19</v>
      </c>
      <c r="U18" s="23">
        <f t="shared" si="0"/>
        <v>590</v>
      </c>
      <c r="V18" s="16"/>
    </row>
    <row r="19" spans="1:22">
      <c r="A19" s="16">
        <v>19</v>
      </c>
      <c r="B19" t="s">
        <v>166</v>
      </c>
      <c r="C19" t="s">
        <v>13</v>
      </c>
      <c r="D19">
        <v>477147</v>
      </c>
      <c r="E19">
        <v>67173</v>
      </c>
      <c r="F19">
        <v>7.3547989999999999</v>
      </c>
      <c r="G19">
        <v>0</v>
      </c>
      <c r="H19">
        <v>91.188999999999993</v>
      </c>
      <c r="I19">
        <v>20.6</v>
      </c>
      <c r="J19">
        <v>65.7</v>
      </c>
      <c r="K19">
        <v>150.5</v>
      </c>
      <c r="L19">
        <v>1.0127999999999999</v>
      </c>
      <c r="M19">
        <v>87.617999999999995</v>
      </c>
      <c r="N19">
        <v>93.847999999999999</v>
      </c>
      <c r="O19">
        <v>90.855000000000004</v>
      </c>
      <c r="P19">
        <v>16.899999999999999</v>
      </c>
      <c r="Q19">
        <v>27.2</v>
      </c>
      <c r="R19">
        <v>18.399999999999999</v>
      </c>
      <c r="S19">
        <v>5.63</v>
      </c>
      <c r="T19" s="16">
        <v>18</v>
      </c>
      <c r="U19" s="23">
        <f t="shared" si="0"/>
        <v>1551</v>
      </c>
      <c r="V19" s="16"/>
    </row>
    <row r="20" spans="1:22">
      <c r="A20" s="16">
        <v>18</v>
      </c>
      <c r="B20" t="s">
        <v>165</v>
      </c>
      <c r="C20" t="s">
        <v>13</v>
      </c>
      <c r="D20">
        <v>475596</v>
      </c>
      <c r="E20">
        <v>66961</v>
      </c>
      <c r="F20">
        <v>7.166747</v>
      </c>
      <c r="G20">
        <v>0</v>
      </c>
      <c r="H20">
        <v>89.721000000000004</v>
      </c>
      <c r="I20">
        <v>20.6</v>
      </c>
      <c r="J20">
        <v>45.2</v>
      </c>
      <c r="K20">
        <v>183.2</v>
      </c>
      <c r="L20">
        <v>1.0123</v>
      </c>
      <c r="M20">
        <v>86.697999999999993</v>
      </c>
      <c r="N20">
        <v>92.228999999999999</v>
      </c>
      <c r="O20">
        <v>88.724000000000004</v>
      </c>
      <c r="P20">
        <v>15.6</v>
      </c>
      <c r="Q20">
        <v>27.2</v>
      </c>
      <c r="R20">
        <v>19.7</v>
      </c>
      <c r="S20">
        <v>5.63</v>
      </c>
      <c r="T20" s="16">
        <v>17</v>
      </c>
      <c r="U20" s="23">
        <f t="shared" si="0"/>
        <v>1042</v>
      </c>
      <c r="V20" s="16"/>
    </row>
    <row r="21" spans="1:22">
      <c r="A21" s="16">
        <v>17</v>
      </c>
      <c r="B21" t="s">
        <v>164</v>
      </c>
      <c r="C21" t="s">
        <v>13</v>
      </c>
      <c r="D21">
        <v>474554</v>
      </c>
      <c r="E21">
        <v>66815</v>
      </c>
      <c r="F21">
        <v>7.0694229999999996</v>
      </c>
      <c r="G21">
        <v>0</v>
      </c>
      <c r="H21">
        <v>90.013000000000005</v>
      </c>
      <c r="I21">
        <v>20.5</v>
      </c>
      <c r="J21">
        <v>56.2</v>
      </c>
      <c r="K21">
        <v>150</v>
      </c>
      <c r="L21">
        <v>1.012</v>
      </c>
      <c r="M21">
        <v>86.176000000000002</v>
      </c>
      <c r="N21">
        <v>93.65</v>
      </c>
      <c r="O21">
        <v>87.622</v>
      </c>
      <c r="P21">
        <v>15.5</v>
      </c>
      <c r="Q21">
        <v>26.2</v>
      </c>
      <c r="R21">
        <v>20.399999999999999</v>
      </c>
      <c r="S21">
        <v>5.63</v>
      </c>
      <c r="T21" s="16">
        <v>16</v>
      </c>
      <c r="U21" s="23">
        <f t="shared" si="0"/>
        <v>1300</v>
      </c>
      <c r="V21" s="16"/>
    </row>
    <row r="22" spans="1:22">
      <c r="A22" s="16">
        <v>16</v>
      </c>
      <c r="B22" t="s">
        <v>149</v>
      </c>
      <c r="C22" t="s">
        <v>13</v>
      </c>
      <c r="D22">
        <v>473254</v>
      </c>
      <c r="E22">
        <v>66634</v>
      </c>
      <c r="F22">
        <v>7.1433309999999999</v>
      </c>
      <c r="G22">
        <v>0</v>
      </c>
      <c r="H22">
        <v>89.766999999999996</v>
      </c>
      <c r="I22">
        <v>20.9</v>
      </c>
      <c r="J22">
        <v>47.9</v>
      </c>
      <c r="K22">
        <v>150.69999999999999</v>
      </c>
      <c r="L22">
        <v>1.0123</v>
      </c>
      <c r="M22">
        <v>86.698999999999998</v>
      </c>
      <c r="N22">
        <v>94.914000000000001</v>
      </c>
      <c r="O22">
        <v>88.090999999999994</v>
      </c>
      <c r="P22">
        <v>15</v>
      </c>
      <c r="Q22">
        <v>27.9</v>
      </c>
      <c r="R22">
        <v>18.8</v>
      </c>
      <c r="S22">
        <v>5.64</v>
      </c>
      <c r="T22" s="16">
        <v>15</v>
      </c>
      <c r="U22" s="23">
        <f t="shared" si="0"/>
        <v>1102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472152</v>
      </c>
      <c r="E23">
        <v>66480</v>
      </c>
      <c r="F23">
        <v>7.1605809999999996</v>
      </c>
      <c r="G23">
        <v>0</v>
      </c>
      <c r="H23">
        <v>89.837000000000003</v>
      </c>
      <c r="I23">
        <v>20.100000000000001</v>
      </c>
      <c r="J23">
        <v>44.2</v>
      </c>
      <c r="K23">
        <v>182.3</v>
      </c>
      <c r="L23">
        <v>1.012</v>
      </c>
      <c r="M23">
        <v>87.171000000000006</v>
      </c>
      <c r="N23">
        <v>91.796999999999997</v>
      </c>
      <c r="O23">
        <v>89.174000000000007</v>
      </c>
      <c r="P23">
        <v>14.3</v>
      </c>
      <c r="Q23">
        <v>25.3</v>
      </c>
      <c r="R23">
        <v>21.2</v>
      </c>
      <c r="S23">
        <v>5.64</v>
      </c>
      <c r="T23" s="22">
        <v>14</v>
      </c>
      <c r="U23" s="23">
        <f t="shared" si="0"/>
        <v>1027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471125</v>
      </c>
      <c r="E24">
        <v>66337</v>
      </c>
      <c r="F24">
        <v>7.2603819999999999</v>
      </c>
      <c r="G24">
        <v>0</v>
      </c>
      <c r="H24">
        <v>92.593000000000004</v>
      </c>
      <c r="I24">
        <v>20.9</v>
      </c>
      <c r="J24">
        <v>28.1</v>
      </c>
      <c r="K24">
        <v>181.1</v>
      </c>
      <c r="L24">
        <v>1.0124</v>
      </c>
      <c r="M24">
        <v>88.876000000000005</v>
      </c>
      <c r="N24">
        <v>95.117000000000004</v>
      </c>
      <c r="O24">
        <v>90.105999999999995</v>
      </c>
      <c r="P24">
        <v>13</v>
      </c>
      <c r="Q24">
        <v>29.9</v>
      </c>
      <c r="R24">
        <v>19.899999999999999</v>
      </c>
      <c r="S24">
        <v>5.64</v>
      </c>
      <c r="T24" s="16">
        <v>13</v>
      </c>
      <c r="U24" s="23">
        <f t="shared" si="0"/>
        <v>641</v>
      </c>
      <c r="V24" s="16"/>
    </row>
    <row r="25" spans="1:22">
      <c r="A25" s="16">
        <v>13</v>
      </c>
      <c r="B25" t="s">
        <v>152</v>
      </c>
      <c r="C25" t="s">
        <v>13</v>
      </c>
      <c r="D25">
        <v>470484</v>
      </c>
      <c r="E25">
        <v>66250</v>
      </c>
      <c r="F25">
        <v>7.4321739999999998</v>
      </c>
      <c r="G25">
        <v>0</v>
      </c>
      <c r="H25">
        <v>93.36</v>
      </c>
      <c r="I25">
        <v>19.899999999999999</v>
      </c>
      <c r="J25">
        <v>37.200000000000003</v>
      </c>
      <c r="K25">
        <v>182.2</v>
      </c>
      <c r="L25">
        <v>1.0128999999999999</v>
      </c>
      <c r="M25">
        <v>91.471999999999994</v>
      </c>
      <c r="N25">
        <v>95.117999999999995</v>
      </c>
      <c r="O25">
        <v>92.138000000000005</v>
      </c>
      <c r="P25">
        <v>13.7</v>
      </c>
      <c r="Q25">
        <v>27</v>
      </c>
      <c r="R25">
        <v>19</v>
      </c>
      <c r="S25">
        <v>5.63</v>
      </c>
      <c r="T25" s="16">
        <v>12</v>
      </c>
      <c r="U25" s="23">
        <f t="shared" si="0"/>
        <v>865</v>
      </c>
      <c r="V25" s="16"/>
    </row>
    <row r="26" spans="1:22">
      <c r="A26" s="16">
        <v>12</v>
      </c>
      <c r="B26" t="s">
        <v>153</v>
      </c>
      <c r="C26" t="s">
        <v>13</v>
      </c>
      <c r="D26">
        <v>469619</v>
      </c>
      <c r="E26">
        <v>66133</v>
      </c>
      <c r="F26">
        <v>7.5468950000000001</v>
      </c>
      <c r="G26">
        <v>0</v>
      </c>
      <c r="H26">
        <v>92.67</v>
      </c>
      <c r="I26">
        <v>19.399999999999999</v>
      </c>
      <c r="J26">
        <v>69.3</v>
      </c>
      <c r="K26">
        <v>154.9</v>
      </c>
      <c r="L26">
        <v>1.0132000000000001</v>
      </c>
      <c r="M26">
        <v>88.725999999999999</v>
      </c>
      <c r="N26">
        <v>94.554000000000002</v>
      </c>
      <c r="O26">
        <v>93.507000000000005</v>
      </c>
      <c r="P26">
        <v>16.2</v>
      </c>
      <c r="Q26">
        <v>22.3</v>
      </c>
      <c r="R26">
        <v>18.399999999999999</v>
      </c>
      <c r="S26">
        <v>5.64</v>
      </c>
      <c r="T26" s="16">
        <v>11</v>
      </c>
      <c r="U26" s="23">
        <f t="shared" si="0"/>
        <v>1630</v>
      </c>
      <c r="V26" s="16"/>
    </row>
    <row r="27" spans="1:22">
      <c r="A27" s="16">
        <v>11</v>
      </c>
      <c r="B27" t="s">
        <v>154</v>
      </c>
      <c r="C27" t="s">
        <v>13</v>
      </c>
      <c r="D27">
        <v>467989</v>
      </c>
      <c r="E27">
        <v>65914</v>
      </c>
      <c r="F27">
        <v>7.3489990000000001</v>
      </c>
      <c r="G27">
        <v>0</v>
      </c>
      <c r="H27">
        <v>90.772999999999996</v>
      </c>
      <c r="I27">
        <v>19.600000000000001</v>
      </c>
      <c r="J27">
        <v>50.5</v>
      </c>
      <c r="K27">
        <v>182.2</v>
      </c>
      <c r="L27">
        <v>1.0127999999999999</v>
      </c>
      <c r="M27">
        <v>88.667000000000002</v>
      </c>
      <c r="N27">
        <v>92.858000000000004</v>
      </c>
      <c r="O27">
        <v>90.831000000000003</v>
      </c>
      <c r="P27">
        <v>15.4</v>
      </c>
      <c r="Q27">
        <v>25.3</v>
      </c>
      <c r="R27">
        <v>18.600000000000001</v>
      </c>
      <c r="S27">
        <v>5.63</v>
      </c>
      <c r="T27" s="16">
        <v>10</v>
      </c>
      <c r="U27" s="23">
        <f t="shared" si="0"/>
        <v>1157</v>
      </c>
      <c r="V27" s="16"/>
    </row>
    <row r="28" spans="1:22">
      <c r="A28" s="16">
        <v>10</v>
      </c>
      <c r="B28" t="s">
        <v>155</v>
      </c>
      <c r="C28" t="s">
        <v>13</v>
      </c>
      <c r="D28">
        <v>466832</v>
      </c>
      <c r="E28">
        <v>65755</v>
      </c>
      <c r="F28">
        <v>7.154795</v>
      </c>
      <c r="G28">
        <v>0</v>
      </c>
      <c r="H28">
        <v>89.975999999999999</v>
      </c>
      <c r="I28">
        <v>19.600000000000001</v>
      </c>
      <c r="J28">
        <v>50.2</v>
      </c>
      <c r="K28">
        <v>157.1</v>
      </c>
      <c r="L28">
        <v>1.0122</v>
      </c>
      <c r="M28">
        <v>85.209000000000003</v>
      </c>
      <c r="N28">
        <v>93.400999999999996</v>
      </c>
      <c r="O28">
        <v>88.635999999999996</v>
      </c>
      <c r="P28">
        <v>14.9</v>
      </c>
      <c r="Q28">
        <v>25.8</v>
      </c>
      <c r="R28">
        <v>19.899999999999999</v>
      </c>
      <c r="S28">
        <v>5.64</v>
      </c>
      <c r="T28" s="16">
        <v>9</v>
      </c>
      <c r="U28" s="23">
        <f t="shared" si="0"/>
        <v>1165</v>
      </c>
      <c r="V28" s="16"/>
    </row>
    <row r="29" spans="1:22">
      <c r="A29" s="16">
        <v>9</v>
      </c>
      <c r="B29" t="s">
        <v>156</v>
      </c>
      <c r="C29" t="s">
        <v>13</v>
      </c>
      <c r="D29">
        <v>465667</v>
      </c>
      <c r="E29">
        <v>65592</v>
      </c>
      <c r="F29">
        <v>7.1317370000000002</v>
      </c>
      <c r="G29">
        <v>0</v>
      </c>
      <c r="H29">
        <v>89.478999999999999</v>
      </c>
      <c r="I29">
        <v>19.600000000000001</v>
      </c>
      <c r="J29">
        <v>45.8</v>
      </c>
      <c r="K29">
        <v>150.6</v>
      </c>
      <c r="L29">
        <v>1.0123</v>
      </c>
      <c r="M29">
        <v>85.953999999999994</v>
      </c>
      <c r="N29">
        <v>92.436000000000007</v>
      </c>
      <c r="O29">
        <v>88.022999999999996</v>
      </c>
      <c r="P29">
        <v>14.4</v>
      </c>
      <c r="Q29">
        <v>25.2</v>
      </c>
      <c r="R29">
        <v>19.100000000000001</v>
      </c>
      <c r="S29">
        <v>5.64</v>
      </c>
      <c r="T29" s="16">
        <v>8</v>
      </c>
      <c r="U29" s="23">
        <f t="shared" si="0"/>
        <v>1065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464602</v>
      </c>
      <c r="E30">
        <v>65443</v>
      </c>
      <c r="F30">
        <v>6.9886160000000004</v>
      </c>
      <c r="G30">
        <v>0</v>
      </c>
      <c r="H30">
        <v>90.356999999999999</v>
      </c>
      <c r="I30">
        <v>20.5</v>
      </c>
      <c r="J30">
        <v>37.9</v>
      </c>
      <c r="K30">
        <v>127.5</v>
      </c>
      <c r="L30">
        <v>1.0118</v>
      </c>
      <c r="M30">
        <v>86.418999999999997</v>
      </c>
      <c r="N30">
        <v>92.951999999999998</v>
      </c>
      <c r="O30">
        <v>86.438999999999993</v>
      </c>
      <c r="P30">
        <v>14.9</v>
      </c>
      <c r="Q30">
        <v>29.2</v>
      </c>
      <c r="R30">
        <v>20.2</v>
      </c>
      <c r="S30">
        <v>5.64</v>
      </c>
      <c r="T30" s="22">
        <v>7</v>
      </c>
      <c r="U30" s="23">
        <f t="shared" si="0"/>
        <v>849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463753</v>
      </c>
      <c r="E31">
        <v>65325</v>
      </c>
      <c r="F31">
        <v>7.1014489999999997</v>
      </c>
      <c r="G31">
        <v>0</v>
      </c>
      <c r="H31">
        <v>92.269000000000005</v>
      </c>
      <c r="I31">
        <v>19.100000000000001</v>
      </c>
      <c r="J31">
        <v>11.8</v>
      </c>
      <c r="K31">
        <v>163.1</v>
      </c>
      <c r="L31">
        <v>1.012</v>
      </c>
      <c r="M31">
        <v>88.213999999999999</v>
      </c>
      <c r="N31">
        <v>94.861000000000004</v>
      </c>
      <c r="O31">
        <v>88.227999999999994</v>
      </c>
      <c r="P31">
        <v>14.8</v>
      </c>
      <c r="Q31">
        <v>24.9</v>
      </c>
      <c r="R31">
        <v>20.8</v>
      </c>
      <c r="S31">
        <v>5.63</v>
      </c>
      <c r="T31" s="16">
        <v>6</v>
      </c>
      <c r="U31" s="23">
        <f t="shared" si="0"/>
        <v>280</v>
      </c>
      <c r="V31" s="5"/>
    </row>
    <row r="32" spans="1:22">
      <c r="A32" s="16">
        <v>6</v>
      </c>
      <c r="B32" t="s">
        <v>159</v>
      </c>
      <c r="C32" t="s">
        <v>13</v>
      </c>
      <c r="D32">
        <v>463473</v>
      </c>
      <c r="E32">
        <v>65287</v>
      </c>
      <c r="F32">
        <v>7.5804119999999999</v>
      </c>
      <c r="G32">
        <v>0</v>
      </c>
      <c r="H32">
        <v>92.483999999999995</v>
      </c>
      <c r="I32">
        <v>19.7</v>
      </c>
      <c r="J32">
        <v>32</v>
      </c>
      <c r="K32">
        <v>150</v>
      </c>
      <c r="L32">
        <v>1.0137</v>
      </c>
      <c r="M32">
        <v>90.492999999999995</v>
      </c>
      <c r="N32">
        <v>93.962000000000003</v>
      </c>
      <c r="O32">
        <v>92.697000000000003</v>
      </c>
      <c r="P32">
        <v>14.3</v>
      </c>
      <c r="Q32">
        <v>25.3</v>
      </c>
      <c r="R32">
        <v>15.1</v>
      </c>
      <c r="S32">
        <v>5.64</v>
      </c>
      <c r="T32" s="16">
        <v>5</v>
      </c>
      <c r="U32" s="23">
        <f t="shared" si="0"/>
        <v>739</v>
      </c>
      <c r="V32" s="5"/>
    </row>
    <row r="33" spans="1:22">
      <c r="A33" s="16">
        <v>5</v>
      </c>
      <c r="B33" t="s">
        <v>160</v>
      </c>
      <c r="C33" t="s">
        <v>13</v>
      </c>
      <c r="D33">
        <v>462734</v>
      </c>
      <c r="E33">
        <v>65186</v>
      </c>
      <c r="F33">
        <v>7.4337749999999998</v>
      </c>
      <c r="G33">
        <v>0</v>
      </c>
      <c r="H33">
        <v>90.668999999999997</v>
      </c>
      <c r="I33">
        <v>20.399999999999999</v>
      </c>
      <c r="J33">
        <v>60.2</v>
      </c>
      <c r="K33">
        <v>159</v>
      </c>
      <c r="L33">
        <v>1.0127999999999999</v>
      </c>
      <c r="M33">
        <v>87.436000000000007</v>
      </c>
      <c r="N33">
        <v>93.426000000000002</v>
      </c>
      <c r="O33">
        <v>92.49</v>
      </c>
      <c r="P33">
        <v>15.2</v>
      </c>
      <c r="Q33">
        <v>25.2</v>
      </c>
      <c r="R33">
        <v>19.899999999999999</v>
      </c>
      <c r="S33">
        <v>5.64</v>
      </c>
      <c r="T33" s="16">
        <v>4</v>
      </c>
      <c r="U33" s="23">
        <f t="shared" si="0"/>
        <v>1401</v>
      </c>
      <c r="V33" s="5"/>
    </row>
    <row r="34" spans="1:22">
      <c r="A34" s="16">
        <v>4</v>
      </c>
      <c r="B34" t="s">
        <v>161</v>
      </c>
      <c r="C34" t="s">
        <v>13</v>
      </c>
      <c r="D34">
        <v>461333</v>
      </c>
      <c r="E34">
        <v>64993</v>
      </c>
      <c r="F34">
        <v>7.2460560000000003</v>
      </c>
      <c r="G34">
        <v>0</v>
      </c>
      <c r="H34">
        <v>90.415999999999997</v>
      </c>
      <c r="I34">
        <v>20.2</v>
      </c>
      <c r="J34">
        <v>43</v>
      </c>
      <c r="K34">
        <v>151.5</v>
      </c>
      <c r="L34">
        <v>1.0122</v>
      </c>
      <c r="M34">
        <v>86.712000000000003</v>
      </c>
      <c r="N34">
        <v>92.497</v>
      </c>
      <c r="O34">
        <v>90.245000000000005</v>
      </c>
      <c r="P34">
        <v>15.6</v>
      </c>
      <c r="Q34">
        <v>25.2</v>
      </c>
      <c r="R34">
        <v>20.9</v>
      </c>
      <c r="S34">
        <v>5.64</v>
      </c>
      <c r="T34" s="16">
        <v>3</v>
      </c>
      <c r="U34" s="23">
        <f t="shared" si="0"/>
        <v>993</v>
      </c>
      <c r="V34" s="5"/>
    </row>
    <row r="35" spans="1:22">
      <c r="A35" s="16">
        <v>3</v>
      </c>
      <c r="B35" t="s">
        <v>162</v>
      </c>
      <c r="C35" t="s">
        <v>13</v>
      </c>
      <c r="D35">
        <v>460340</v>
      </c>
      <c r="E35">
        <v>64856</v>
      </c>
      <c r="F35">
        <v>7.0959760000000003</v>
      </c>
      <c r="G35">
        <v>0</v>
      </c>
      <c r="H35">
        <v>89.352000000000004</v>
      </c>
      <c r="I35">
        <v>20.9</v>
      </c>
      <c r="J35">
        <v>44.7</v>
      </c>
      <c r="K35">
        <v>116.4</v>
      </c>
      <c r="L35">
        <v>1.0122</v>
      </c>
      <c r="M35">
        <v>86.14</v>
      </c>
      <c r="N35">
        <v>91.796999999999997</v>
      </c>
      <c r="O35">
        <v>87.453000000000003</v>
      </c>
      <c r="P35">
        <v>17.100000000000001</v>
      </c>
      <c r="Q35">
        <v>28</v>
      </c>
      <c r="R35">
        <v>18.899999999999999</v>
      </c>
      <c r="S35">
        <v>5.64</v>
      </c>
      <c r="T35" s="16">
        <v>2</v>
      </c>
      <c r="U35" s="23">
        <f t="shared" si="0"/>
        <v>1052</v>
      </c>
      <c r="V35" s="5"/>
    </row>
    <row r="36" spans="1:22">
      <c r="A36" s="16">
        <v>2</v>
      </c>
      <c r="B36" t="s">
        <v>163</v>
      </c>
      <c r="C36" t="s">
        <v>13</v>
      </c>
      <c r="D36">
        <v>459288</v>
      </c>
      <c r="E36">
        <v>64709</v>
      </c>
      <c r="F36">
        <v>7.0786519999999999</v>
      </c>
      <c r="G36">
        <v>0</v>
      </c>
      <c r="H36">
        <v>90.536000000000001</v>
      </c>
      <c r="I36">
        <v>20.8</v>
      </c>
      <c r="J36">
        <v>45.1</v>
      </c>
      <c r="K36">
        <v>114.9</v>
      </c>
      <c r="L36">
        <v>1.0121</v>
      </c>
      <c r="M36">
        <v>86.900999999999996</v>
      </c>
      <c r="N36">
        <v>93.164000000000001</v>
      </c>
      <c r="O36">
        <v>87.459000000000003</v>
      </c>
      <c r="P36">
        <v>16.899999999999999</v>
      </c>
      <c r="Q36">
        <v>25.5</v>
      </c>
      <c r="R36">
        <v>19.600000000000001</v>
      </c>
      <c r="S36">
        <v>5.64</v>
      </c>
      <c r="T36" s="16">
        <v>1</v>
      </c>
      <c r="U36" s="23">
        <f t="shared" si="0"/>
        <v>1046</v>
      </c>
      <c r="V36" s="5"/>
    </row>
    <row r="37" spans="1:22">
      <c r="A37" s="16">
        <v>1</v>
      </c>
      <c r="B37" t="s">
        <v>134</v>
      </c>
      <c r="C37" t="s">
        <v>13</v>
      </c>
      <c r="D37">
        <v>458242</v>
      </c>
      <c r="E37">
        <v>64565</v>
      </c>
      <c r="F37">
        <v>7.1541290000000002</v>
      </c>
      <c r="G37">
        <v>0</v>
      </c>
      <c r="H37">
        <v>89.846000000000004</v>
      </c>
      <c r="I37">
        <v>19.8</v>
      </c>
      <c r="J37">
        <v>52.3</v>
      </c>
      <c r="K37">
        <v>153</v>
      </c>
      <c r="L37">
        <v>1.0124</v>
      </c>
      <c r="M37">
        <v>84.444000000000003</v>
      </c>
      <c r="N37">
        <v>93.39</v>
      </c>
      <c r="O37">
        <v>88.17</v>
      </c>
      <c r="P37">
        <v>17</v>
      </c>
      <c r="Q37">
        <v>25.5</v>
      </c>
      <c r="R37">
        <v>18.600000000000001</v>
      </c>
      <c r="S37">
        <v>5.65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2</v>
      </c>
      <c r="T6" s="22">
        <v>31</v>
      </c>
      <c r="U6" s="23">
        <f>D6-D7</f>
        <v>0</v>
      </c>
      <c r="V6" s="24">
        <v>1</v>
      </c>
    </row>
    <row r="7" spans="1:22">
      <c r="A7" s="16">
        <v>31</v>
      </c>
      <c r="D7">
        <v>2</v>
      </c>
      <c r="T7" s="16">
        <v>30</v>
      </c>
      <c r="U7" s="23">
        <f>D7-D8</f>
        <v>0</v>
      </c>
      <c r="V7" s="4"/>
    </row>
    <row r="8" spans="1:22">
      <c r="A8" s="16">
        <v>30</v>
      </c>
      <c r="B8" t="s">
        <v>177</v>
      </c>
      <c r="C8" t="s">
        <v>13</v>
      </c>
      <c r="D8">
        <v>2</v>
      </c>
      <c r="E8">
        <v>0</v>
      </c>
      <c r="F8">
        <v>7.1129569999999998</v>
      </c>
      <c r="G8">
        <v>0</v>
      </c>
      <c r="H8">
        <v>93.816000000000003</v>
      </c>
      <c r="I8">
        <v>25</v>
      </c>
      <c r="J8">
        <v>0</v>
      </c>
      <c r="K8">
        <v>0</v>
      </c>
      <c r="T8" s="16">
        <v>29</v>
      </c>
      <c r="U8" s="23">
        <f>D8-D9</f>
        <v>0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2</v>
      </c>
      <c r="E9">
        <v>0</v>
      </c>
      <c r="F9">
        <v>7.4733980000000004</v>
      </c>
      <c r="G9">
        <v>0</v>
      </c>
      <c r="H9">
        <v>93.825000000000003</v>
      </c>
      <c r="I9">
        <v>24.5</v>
      </c>
      <c r="J9">
        <v>0</v>
      </c>
      <c r="K9">
        <v>0</v>
      </c>
      <c r="L9"/>
      <c r="M9"/>
      <c r="N9"/>
      <c r="O9"/>
      <c r="P9"/>
      <c r="Q9"/>
      <c r="R9"/>
      <c r="S9"/>
      <c r="T9" s="22">
        <v>28</v>
      </c>
      <c r="U9" s="23">
        <f t="shared" ref="U9:U36" si="0">D9-D10</f>
        <v>0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2</v>
      </c>
      <c r="E10">
        <v>0</v>
      </c>
      <c r="F10">
        <v>7.3327270000000002</v>
      </c>
      <c r="G10">
        <v>0</v>
      </c>
      <c r="H10">
        <v>91.629000000000005</v>
      </c>
      <c r="I10">
        <v>24.6</v>
      </c>
      <c r="J10">
        <v>0</v>
      </c>
      <c r="K10">
        <v>0</v>
      </c>
      <c r="T10" s="16">
        <v>27</v>
      </c>
      <c r="U10" s="23">
        <f t="shared" si="0"/>
        <v>0</v>
      </c>
      <c r="V10" s="16"/>
    </row>
    <row r="11" spans="1:22">
      <c r="A11" s="16">
        <v>27</v>
      </c>
      <c r="B11" t="s">
        <v>174</v>
      </c>
      <c r="C11" t="s">
        <v>13</v>
      </c>
      <c r="D11">
        <v>2</v>
      </c>
      <c r="E11">
        <v>0</v>
      </c>
      <c r="F11">
        <v>7.0589550000000001</v>
      </c>
      <c r="G11">
        <v>0</v>
      </c>
      <c r="H11">
        <v>89.977000000000004</v>
      </c>
      <c r="I11">
        <v>24.6</v>
      </c>
      <c r="J11">
        <v>0</v>
      </c>
      <c r="K11">
        <v>0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B12" t="s">
        <v>173</v>
      </c>
      <c r="C12" t="s">
        <v>13</v>
      </c>
      <c r="D12">
        <v>2</v>
      </c>
      <c r="E12">
        <v>0</v>
      </c>
      <c r="F12">
        <v>6.9878629999999999</v>
      </c>
      <c r="G12">
        <v>0</v>
      </c>
      <c r="H12">
        <v>89.173000000000002</v>
      </c>
      <c r="I12">
        <v>24.5</v>
      </c>
      <c r="J12">
        <v>0</v>
      </c>
      <c r="K12">
        <v>0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B13" t="s">
        <v>172</v>
      </c>
      <c r="C13" t="s">
        <v>13</v>
      </c>
      <c r="D13">
        <v>2</v>
      </c>
      <c r="E13">
        <v>0</v>
      </c>
      <c r="F13">
        <v>6.9624800000000002</v>
      </c>
      <c r="G13">
        <v>0</v>
      </c>
      <c r="H13">
        <v>89.707999999999998</v>
      </c>
      <c r="I13">
        <v>24.9</v>
      </c>
      <c r="J13">
        <v>0</v>
      </c>
      <c r="K13">
        <v>0</v>
      </c>
      <c r="T13" s="16">
        <v>24</v>
      </c>
      <c r="U13" s="23">
        <f t="shared" si="0"/>
        <v>0</v>
      </c>
      <c r="V13" s="16"/>
    </row>
    <row r="14" spans="1:22">
      <c r="A14" s="16">
        <v>24</v>
      </c>
      <c r="B14" t="s">
        <v>171</v>
      </c>
      <c r="C14" t="s">
        <v>13</v>
      </c>
      <c r="D14">
        <v>2</v>
      </c>
      <c r="E14">
        <v>0</v>
      </c>
      <c r="F14">
        <v>6.9270750000000003</v>
      </c>
      <c r="G14">
        <v>0</v>
      </c>
      <c r="H14">
        <v>89.271000000000001</v>
      </c>
      <c r="I14">
        <v>24.9</v>
      </c>
      <c r="J14">
        <v>0</v>
      </c>
      <c r="K14">
        <v>0</v>
      </c>
      <c r="T14" s="16">
        <v>23</v>
      </c>
      <c r="U14" s="23">
        <f t="shared" si="0"/>
        <v>0</v>
      </c>
      <c r="V14" s="16"/>
    </row>
    <row r="15" spans="1:22">
      <c r="A15" s="16">
        <v>23</v>
      </c>
      <c r="B15" t="s">
        <v>170</v>
      </c>
      <c r="C15" t="s">
        <v>13</v>
      </c>
      <c r="D15">
        <v>2</v>
      </c>
      <c r="E15">
        <v>0</v>
      </c>
      <c r="F15">
        <v>7.3175059999999998</v>
      </c>
      <c r="G15">
        <v>0</v>
      </c>
      <c r="H15">
        <v>90.372</v>
      </c>
      <c r="I15">
        <v>22.8</v>
      </c>
      <c r="J15">
        <v>0</v>
      </c>
      <c r="K15">
        <v>0</v>
      </c>
      <c r="T15" s="16">
        <v>22</v>
      </c>
      <c r="U15" s="23">
        <f t="shared" si="0"/>
        <v>0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2</v>
      </c>
      <c r="E16">
        <v>0</v>
      </c>
      <c r="F16">
        <v>7.319445</v>
      </c>
      <c r="G16">
        <v>0</v>
      </c>
      <c r="H16">
        <v>90.596999999999994</v>
      </c>
      <c r="I16">
        <v>21.9</v>
      </c>
      <c r="J16">
        <v>0</v>
      </c>
      <c r="K16">
        <v>0</v>
      </c>
      <c r="L16"/>
      <c r="M16"/>
      <c r="N16"/>
      <c r="O16"/>
      <c r="P16"/>
      <c r="Q16"/>
      <c r="R16"/>
      <c r="S16"/>
      <c r="T16" s="22">
        <v>21</v>
      </c>
      <c r="U16" s="23">
        <f t="shared" si="0"/>
        <v>0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2</v>
      </c>
      <c r="E17">
        <v>0</v>
      </c>
      <c r="F17">
        <v>7.389653</v>
      </c>
      <c r="G17">
        <v>0</v>
      </c>
      <c r="H17">
        <v>90.453999999999994</v>
      </c>
      <c r="I17">
        <v>21.9</v>
      </c>
      <c r="J17">
        <v>0</v>
      </c>
      <c r="K17">
        <v>0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B18" t="s">
        <v>167</v>
      </c>
      <c r="C18" t="s">
        <v>13</v>
      </c>
      <c r="D18">
        <v>2</v>
      </c>
      <c r="E18">
        <v>0</v>
      </c>
      <c r="F18">
        <v>7.4589429999999997</v>
      </c>
      <c r="G18">
        <v>0</v>
      </c>
      <c r="H18">
        <v>90.799000000000007</v>
      </c>
      <c r="I18">
        <v>21.4</v>
      </c>
      <c r="J18">
        <v>0</v>
      </c>
      <c r="K18">
        <v>0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B19" t="s">
        <v>166</v>
      </c>
      <c r="C19" t="s">
        <v>13</v>
      </c>
      <c r="D19">
        <v>2</v>
      </c>
      <c r="E19">
        <v>0</v>
      </c>
      <c r="F19">
        <v>7.5600490000000002</v>
      </c>
      <c r="G19">
        <v>0</v>
      </c>
      <c r="H19">
        <v>95.302000000000007</v>
      </c>
      <c r="I19">
        <v>21.3</v>
      </c>
      <c r="J19">
        <v>0</v>
      </c>
      <c r="K19">
        <v>0</v>
      </c>
      <c r="T19" s="16">
        <v>18</v>
      </c>
      <c r="U19" s="23">
        <f t="shared" si="0"/>
        <v>0</v>
      </c>
      <c r="V19" s="16"/>
    </row>
    <row r="20" spans="1:22">
      <c r="A20" s="16">
        <v>18</v>
      </c>
      <c r="B20" t="s">
        <v>165</v>
      </c>
      <c r="C20" t="s">
        <v>13</v>
      </c>
      <c r="D20">
        <v>2</v>
      </c>
      <c r="E20">
        <v>0</v>
      </c>
      <c r="F20">
        <v>8.0272989999999993</v>
      </c>
      <c r="G20">
        <v>0</v>
      </c>
      <c r="H20">
        <v>94.387</v>
      </c>
      <c r="I20">
        <v>20.399999999999999</v>
      </c>
      <c r="J20">
        <v>0</v>
      </c>
      <c r="K20">
        <v>0</v>
      </c>
      <c r="T20" s="16">
        <v>17</v>
      </c>
      <c r="U20" s="23">
        <f t="shared" si="0"/>
        <v>0</v>
      </c>
      <c r="V20" s="16"/>
    </row>
    <row r="21" spans="1:22">
      <c r="A21" s="16">
        <v>17</v>
      </c>
      <c r="B21" t="s">
        <v>164</v>
      </c>
      <c r="C21" t="s">
        <v>13</v>
      </c>
      <c r="D21">
        <v>2</v>
      </c>
      <c r="E21">
        <v>0</v>
      </c>
      <c r="F21">
        <v>7.7260299999999997</v>
      </c>
      <c r="G21">
        <v>0</v>
      </c>
      <c r="H21">
        <v>91.658000000000001</v>
      </c>
      <c r="I21">
        <v>17.5</v>
      </c>
      <c r="J21">
        <v>0</v>
      </c>
      <c r="K21">
        <v>0</v>
      </c>
      <c r="T21" s="16">
        <v>16</v>
      </c>
      <c r="U21" s="23">
        <f t="shared" si="0"/>
        <v>0</v>
      </c>
      <c r="V21" s="16"/>
    </row>
    <row r="22" spans="1:22">
      <c r="A22" s="16">
        <v>16</v>
      </c>
      <c r="B22" t="s">
        <v>149</v>
      </c>
      <c r="C22" t="s">
        <v>13</v>
      </c>
      <c r="D22">
        <v>2</v>
      </c>
      <c r="E22">
        <v>0</v>
      </c>
      <c r="F22">
        <v>7.6498290000000004</v>
      </c>
      <c r="G22">
        <v>0</v>
      </c>
      <c r="H22">
        <v>90.533000000000001</v>
      </c>
      <c r="I22">
        <v>15.2</v>
      </c>
      <c r="J22">
        <v>0</v>
      </c>
      <c r="K22">
        <v>0</v>
      </c>
      <c r="T22" s="16">
        <v>15</v>
      </c>
      <c r="U22" s="23">
        <f t="shared" si="0"/>
        <v>0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2</v>
      </c>
      <c r="E23">
        <v>0</v>
      </c>
      <c r="F23">
        <v>7.282</v>
      </c>
      <c r="G23">
        <v>0</v>
      </c>
      <c r="H23">
        <v>90.968000000000004</v>
      </c>
      <c r="I23">
        <v>18.600000000000001</v>
      </c>
      <c r="J23">
        <v>0</v>
      </c>
      <c r="K23">
        <v>0</v>
      </c>
      <c r="L23"/>
      <c r="M23"/>
      <c r="N23"/>
      <c r="O23"/>
      <c r="P23"/>
      <c r="Q23"/>
      <c r="R23"/>
      <c r="S23"/>
      <c r="T23" s="22">
        <v>14</v>
      </c>
      <c r="U23" s="23">
        <f t="shared" si="0"/>
        <v>0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2</v>
      </c>
      <c r="E24">
        <v>0</v>
      </c>
      <c r="F24">
        <v>7.3913669999999998</v>
      </c>
      <c r="G24">
        <v>0</v>
      </c>
      <c r="H24">
        <v>90.808999999999997</v>
      </c>
      <c r="I24">
        <v>22.8</v>
      </c>
      <c r="J24">
        <v>0</v>
      </c>
      <c r="K24">
        <v>0</v>
      </c>
      <c r="T24" s="16">
        <v>13</v>
      </c>
      <c r="U24" s="23">
        <f t="shared" si="0"/>
        <v>0</v>
      </c>
      <c r="V24" s="16"/>
    </row>
    <row r="25" spans="1:22">
      <c r="A25" s="16">
        <v>13</v>
      </c>
      <c r="B25" t="s">
        <v>152</v>
      </c>
      <c r="C25" t="s">
        <v>13</v>
      </c>
      <c r="D25">
        <v>2</v>
      </c>
      <c r="E25">
        <v>0</v>
      </c>
      <c r="F25">
        <v>7.334956</v>
      </c>
      <c r="G25">
        <v>0</v>
      </c>
      <c r="H25">
        <v>90.709000000000003</v>
      </c>
      <c r="I25">
        <v>24.5</v>
      </c>
      <c r="J25">
        <v>0</v>
      </c>
      <c r="K25">
        <v>0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B26" t="s">
        <v>153</v>
      </c>
      <c r="C26" t="s">
        <v>13</v>
      </c>
      <c r="D26">
        <v>2</v>
      </c>
      <c r="E26">
        <v>0</v>
      </c>
      <c r="F26">
        <v>7.4384269999999999</v>
      </c>
      <c r="G26">
        <v>0</v>
      </c>
      <c r="H26">
        <v>94.635000000000005</v>
      </c>
      <c r="I26">
        <v>24.4</v>
      </c>
      <c r="J26">
        <v>0</v>
      </c>
      <c r="K26">
        <v>0</v>
      </c>
      <c r="T26" s="16">
        <v>11</v>
      </c>
      <c r="U26" s="23">
        <f t="shared" si="0"/>
        <v>0</v>
      </c>
      <c r="V26" s="16"/>
    </row>
    <row r="27" spans="1:22">
      <c r="A27" s="16">
        <v>11</v>
      </c>
      <c r="B27" t="s">
        <v>154</v>
      </c>
      <c r="C27" t="s">
        <v>13</v>
      </c>
      <c r="D27">
        <v>2</v>
      </c>
      <c r="E27">
        <v>0</v>
      </c>
      <c r="F27">
        <v>7.7722429999999996</v>
      </c>
      <c r="G27">
        <v>0</v>
      </c>
      <c r="H27">
        <v>93.236999999999995</v>
      </c>
      <c r="I27">
        <v>23.2</v>
      </c>
      <c r="J27">
        <v>0</v>
      </c>
      <c r="K27">
        <v>0</v>
      </c>
      <c r="T27" s="16">
        <v>10</v>
      </c>
      <c r="U27" s="23">
        <f t="shared" si="0"/>
        <v>0</v>
      </c>
      <c r="V27" s="16"/>
    </row>
    <row r="28" spans="1:22">
      <c r="A28" s="16">
        <v>10</v>
      </c>
      <c r="B28" t="s">
        <v>155</v>
      </c>
      <c r="C28" t="s">
        <v>13</v>
      </c>
      <c r="D28">
        <v>2</v>
      </c>
      <c r="E28">
        <v>0</v>
      </c>
      <c r="F28">
        <v>7.4914009999999998</v>
      </c>
      <c r="G28">
        <v>0</v>
      </c>
      <c r="H28">
        <v>91.328000000000003</v>
      </c>
      <c r="I28">
        <v>21.2</v>
      </c>
      <c r="J28">
        <v>0</v>
      </c>
      <c r="K28">
        <v>0</v>
      </c>
      <c r="T28" s="16">
        <v>9</v>
      </c>
      <c r="U28" s="23">
        <f t="shared" si="0"/>
        <v>0</v>
      </c>
      <c r="V28" s="16"/>
    </row>
    <row r="29" spans="1:22">
      <c r="A29" s="16">
        <v>9</v>
      </c>
      <c r="B29" t="s">
        <v>156</v>
      </c>
      <c r="C29" t="s">
        <v>13</v>
      </c>
      <c r="D29">
        <v>2</v>
      </c>
      <c r="E29">
        <v>0</v>
      </c>
      <c r="F29">
        <v>7.4525300000000003</v>
      </c>
      <c r="G29">
        <v>0</v>
      </c>
      <c r="H29">
        <v>90.369</v>
      </c>
      <c r="I29">
        <v>14.9</v>
      </c>
      <c r="J29">
        <v>0</v>
      </c>
      <c r="K29">
        <v>0</v>
      </c>
      <c r="T29" s="16">
        <v>8</v>
      </c>
      <c r="U29" s="23">
        <f t="shared" si="0"/>
        <v>0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2</v>
      </c>
      <c r="E30">
        <v>0</v>
      </c>
      <c r="F30">
        <v>7.4044990000000004</v>
      </c>
      <c r="G30">
        <v>0</v>
      </c>
      <c r="H30">
        <v>91.210999999999999</v>
      </c>
      <c r="I30">
        <v>18.100000000000001</v>
      </c>
      <c r="J30">
        <v>0</v>
      </c>
      <c r="K30">
        <v>0</v>
      </c>
      <c r="L30"/>
      <c r="M30"/>
      <c r="N30"/>
      <c r="O30"/>
      <c r="P30"/>
      <c r="Q30"/>
      <c r="R30"/>
      <c r="S30"/>
      <c r="T30" s="22">
        <v>7</v>
      </c>
      <c r="U30" s="23">
        <f t="shared" si="0"/>
        <v>0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2</v>
      </c>
      <c r="E31">
        <v>0</v>
      </c>
      <c r="F31">
        <v>7.5473379999999999</v>
      </c>
      <c r="G31">
        <v>0</v>
      </c>
      <c r="H31">
        <v>91.694999999999993</v>
      </c>
      <c r="I31">
        <v>21.5</v>
      </c>
      <c r="J31">
        <v>0</v>
      </c>
      <c r="K31">
        <v>0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B32" t="s">
        <v>159</v>
      </c>
      <c r="C32" t="s">
        <v>13</v>
      </c>
      <c r="D32">
        <v>2</v>
      </c>
      <c r="E32">
        <v>0</v>
      </c>
      <c r="F32">
        <v>7.3257669999999999</v>
      </c>
      <c r="G32">
        <v>0</v>
      </c>
      <c r="H32">
        <v>91.912000000000006</v>
      </c>
      <c r="I32">
        <v>21.4</v>
      </c>
      <c r="J32">
        <v>0</v>
      </c>
      <c r="K32">
        <v>0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B33" t="s">
        <v>160</v>
      </c>
      <c r="C33" t="s">
        <v>13</v>
      </c>
      <c r="D33">
        <v>2</v>
      </c>
      <c r="E33">
        <v>0</v>
      </c>
      <c r="F33">
        <v>7.4836520000000002</v>
      </c>
      <c r="G33">
        <v>0</v>
      </c>
      <c r="H33">
        <v>94.995000000000005</v>
      </c>
      <c r="I33">
        <v>19.100000000000001</v>
      </c>
      <c r="J33">
        <v>0</v>
      </c>
      <c r="K33">
        <v>0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B34" t="s">
        <v>161</v>
      </c>
      <c r="C34" t="s">
        <v>13</v>
      </c>
      <c r="D34">
        <v>2</v>
      </c>
      <c r="E34">
        <v>0</v>
      </c>
      <c r="F34">
        <v>7.9346680000000003</v>
      </c>
      <c r="G34">
        <v>0</v>
      </c>
      <c r="H34">
        <v>93.031000000000006</v>
      </c>
      <c r="I34">
        <v>17.7</v>
      </c>
      <c r="J34">
        <v>0</v>
      </c>
      <c r="K34">
        <v>0</v>
      </c>
      <c r="T34" s="16">
        <v>3</v>
      </c>
      <c r="U34" s="23">
        <f t="shared" si="0"/>
        <v>0</v>
      </c>
      <c r="V34" s="5"/>
    </row>
    <row r="35" spans="1:22">
      <c r="A35" s="16">
        <v>3</v>
      </c>
      <c r="B35" t="s">
        <v>162</v>
      </c>
      <c r="C35" t="s">
        <v>13</v>
      </c>
      <c r="D35">
        <v>2</v>
      </c>
      <c r="E35">
        <v>0</v>
      </c>
      <c r="F35">
        <v>7.6469389999999997</v>
      </c>
      <c r="G35">
        <v>0</v>
      </c>
      <c r="H35">
        <v>91.290999999999997</v>
      </c>
      <c r="I35">
        <v>18</v>
      </c>
      <c r="J35">
        <v>0</v>
      </c>
      <c r="K35">
        <v>0</v>
      </c>
      <c r="T35" s="16">
        <v>2</v>
      </c>
      <c r="U35" s="23">
        <f t="shared" si="0"/>
        <v>0</v>
      </c>
      <c r="V35" s="5"/>
    </row>
    <row r="36" spans="1:22">
      <c r="A36" s="16">
        <v>2</v>
      </c>
      <c r="B36" t="s">
        <v>163</v>
      </c>
      <c r="C36" t="s">
        <v>13</v>
      </c>
      <c r="D36">
        <v>2</v>
      </c>
      <c r="E36">
        <v>0</v>
      </c>
      <c r="F36">
        <v>7.4249729999999996</v>
      </c>
      <c r="G36">
        <v>0</v>
      </c>
      <c r="H36">
        <v>94.185000000000002</v>
      </c>
      <c r="I36">
        <v>18.7</v>
      </c>
      <c r="J36">
        <v>0</v>
      </c>
      <c r="K36">
        <v>0</v>
      </c>
      <c r="T36" s="16">
        <v>1</v>
      </c>
      <c r="U36" s="23">
        <f t="shared" si="0"/>
        <v>0</v>
      </c>
      <c r="V36" s="5"/>
    </row>
    <row r="37" spans="1:22">
      <c r="A37" s="16">
        <v>1</v>
      </c>
      <c r="B37" t="s">
        <v>134</v>
      </c>
      <c r="C37" t="s">
        <v>13</v>
      </c>
      <c r="D37">
        <v>2</v>
      </c>
      <c r="E37">
        <v>0</v>
      </c>
      <c r="F37">
        <v>7.8082700000000003</v>
      </c>
      <c r="G37">
        <v>0</v>
      </c>
      <c r="H37">
        <v>91.41</v>
      </c>
      <c r="I37">
        <v>19.2</v>
      </c>
      <c r="J37">
        <v>0</v>
      </c>
      <c r="K37">
        <v>0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766331</v>
      </c>
      <c r="T6" s="22">
        <v>31</v>
      </c>
      <c r="U6" s="23">
        <f>D6-D7</f>
        <v>1622</v>
      </c>
      <c r="V6" s="24">
        <v>1</v>
      </c>
    </row>
    <row r="7" spans="1:22">
      <c r="A7" s="16">
        <v>31</v>
      </c>
      <c r="D7">
        <v>764709</v>
      </c>
      <c r="T7" s="16">
        <v>30</v>
      </c>
      <c r="U7" s="23">
        <f>D7-D8</f>
        <v>1682</v>
      </c>
      <c r="V7" s="4"/>
    </row>
    <row r="8" spans="1:22">
      <c r="A8" s="16">
        <v>30</v>
      </c>
      <c r="D8">
        <v>763027</v>
      </c>
      <c r="T8" s="16">
        <v>29</v>
      </c>
      <c r="U8" s="23">
        <f>D8-D9</f>
        <v>1504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761523</v>
      </c>
      <c r="E9">
        <v>251079</v>
      </c>
      <c r="F9">
        <v>6.9275880000000001</v>
      </c>
      <c r="G9">
        <v>0</v>
      </c>
      <c r="H9">
        <v>100.291</v>
      </c>
      <c r="I9">
        <v>20.399999999999999</v>
      </c>
      <c r="J9">
        <v>65.3</v>
      </c>
      <c r="K9">
        <v>293.89999999999998</v>
      </c>
      <c r="L9">
        <v>1.0126999999999999</v>
      </c>
      <c r="M9">
        <v>96.039000000000001</v>
      </c>
      <c r="N9">
        <v>103.246</v>
      </c>
      <c r="O9">
        <v>98.036000000000001</v>
      </c>
      <c r="P9">
        <v>12.6</v>
      </c>
      <c r="Q9">
        <v>27.9</v>
      </c>
      <c r="R9">
        <v>20.2</v>
      </c>
      <c r="S9">
        <v>5.31</v>
      </c>
      <c r="T9" s="22">
        <v>28</v>
      </c>
      <c r="U9" s="23">
        <f t="shared" ref="U9:U36" si="0">D9-D10</f>
        <v>1510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760013</v>
      </c>
      <c r="E10">
        <v>250864</v>
      </c>
      <c r="F10">
        <v>6.9182509999999997</v>
      </c>
      <c r="G10">
        <v>0</v>
      </c>
      <c r="H10">
        <v>103.241</v>
      </c>
      <c r="I10">
        <v>23.3</v>
      </c>
      <c r="J10">
        <v>24.4</v>
      </c>
      <c r="K10">
        <v>284.39999999999998</v>
      </c>
      <c r="L10">
        <v>1.0125</v>
      </c>
      <c r="M10">
        <v>97.896000000000001</v>
      </c>
      <c r="N10">
        <v>105.268</v>
      </c>
      <c r="O10">
        <v>98.222999999999999</v>
      </c>
      <c r="P10">
        <v>15.2</v>
      </c>
      <c r="Q10">
        <v>32.799999999999997</v>
      </c>
      <c r="R10">
        <v>21.1</v>
      </c>
      <c r="S10">
        <v>5.31</v>
      </c>
      <c r="T10" s="16">
        <v>27</v>
      </c>
      <c r="U10" s="23">
        <f t="shared" si="0"/>
        <v>571</v>
      </c>
      <c r="V10" s="16"/>
    </row>
    <row r="11" spans="1:22">
      <c r="A11" s="16">
        <v>27</v>
      </c>
      <c r="B11" t="s">
        <v>174</v>
      </c>
      <c r="C11" t="s">
        <v>13</v>
      </c>
      <c r="D11">
        <v>759442</v>
      </c>
      <c r="E11">
        <v>250785</v>
      </c>
      <c r="F11">
        <v>7.4606640000000004</v>
      </c>
      <c r="G11">
        <v>0</v>
      </c>
      <c r="H11">
        <v>103.437</v>
      </c>
      <c r="I11">
        <v>21.5</v>
      </c>
      <c r="J11">
        <v>2.6</v>
      </c>
      <c r="K11">
        <v>71.400000000000006</v>
      </c>
      <c r="L11">
        <v>1.0144</v>
      </c>
      <c r="M11">
        <v>100.3</v>
      </c>
      <c r="N11">
        <v>105.57</v>
      </c>
      <c r="O11">
        <v>104.029</v>
      </c>
      <c r="P11">
        <v>13</v>
      </c>
      <c r="Q11">
        <v>32</v>
      </c>
      <c r="R11">
        <v>16.399999999999999</v>
      </c>
      <c r="S11">
        <v>5.31</v>
      </c>
      <c r="T11" s="16">
        <v>26</v>
      </c>
      <c r="U11" s="23">
        <f t="shared" si="0"/>
        <v>58</v>
      </c>
      <c r="V11" s="16"/>
    </row>
    <row r="12" spans="1:22">
      <c r="A12" s="16">
        <v>26</v>
      </c>
      <c r="B12" t="s">
        <v>173</v>
      </c>
      <c r="C12" t="s">
        <v>13</v>
      </c>
      <c r="D12">
        <v>759384</v>
      </c>
      <c r="E12">
        <v>250777</v>
      </c>
      <c r="F12">
        <v>7.3143840000000004</v>
      </c>
      <c r="G12">
        <v>0</v>
      </c>
      <c r="H12">
        <v>101.28700000000001</v>
      </c>
      <c r="I12">
        <v>20.5</v>
      </c>
      <c r="J12">
        <v>47</v>
      </c>
      <c r="K12">
        <v>270</v>
      </c>
      <c r="L12">
        <v>1.0141</v>
      </c>
      <c r="M12">
        <v>97.361000000000004</v>
      </c>
      <c r="N12">
        <v>104.556</v>
      </c>
      <c r="O12">
        <v>101.783</v>
      </c>
      <c r="P12">
        <v>13</v>
      </c>
      <c r="Q12">
        <v>26.6</v>
      </c>
      <c r="R12">
        <v>15.7</v>
      </c>
      <c r="S12">
        <v>5.31</v>
      </c>
      <c r="T12" s="16">
        <v>25</v>
      </c>
      <c r="U12" s="23">
        <f t="shared" si="0"/>
        <v>1091</v>
      </c>
      <c r="V12" s="16"/>
    </row>
    <row r="13" spans="1:22">
      <c r="A13" s="16">
        <v>25</v>
      </c>
      <c r="B13" t="s">
        <v>172</v>
      </c>
      <c r="C13" t="s">
        <v>13</v>
      </c>
      <c r="D13">
        <v>758293</v>
      </c>
      <c r="E13">
        <v>250621</v>
      </c>
      <c r="F13">
        <v>7.1854370000000003</v>
      </c>
      <c r="G13">
        <v>0</v>
      </c>
      <c r="H13">
        <v>101.374</v>
      </c>
      <c r="I13">
        <v>20.7</v>
      </c>
      <c r="J13">
        <v>68.099999999999994</v>
      </c>
      <c r="K13">
        <v>277.3</v>
      </c>
      <c r="L13">
        <v>1.0130999999999999</v>
      </c>
      <c r="M13">
        <v>97.287999999999997</v>
      </c>
      <c r="N13">
        <v>104.994</v>
      </c>
      <c r="O13">
        <v>101.874</v>
      </c>
      <c r="P13">
        <v>13.9</v>
      </c>
      <c r="Q13">
        <v>26.5</v>
      </c>
      <c r="R13">
        <v>20.9</v>
      </c>
      <c r="S13">
        <v>5.31</v>
      </c>
      <c r="T13" s="16">
        <v>24</v>
      </c>
      <c r="U13" s="23">
        <f t="shared" si="0"/>
        <v>1573</v>
      </c>
      <c r="V13" s="16"/>
    </row>
    <row r="14" spans="1:22">
      <c r="A14" s="16">
        <v>24</v>
      </c>
      <c r="B14" t="s">
        <v>171</v>
      </c>
      <c r="C14" t="s">
        <v>13</v>
      </c>
      <c r="D14">
        <v>756720</v>
      </c>
      <c r="E14">
        <v>250399</v>
      </c>
      <c r="F14">
        <v>6.8857010000000001</v>
      </c>
      <c r="G14">
        <v>0</v>
      </c>
      <c r="H14">
        <v>100.636</v>
      </c>
      <c r="I14">
        <v>21.5</v>
      </c>
      <c r="J14">
        <v>66</v>
      </c>
      <c r="K14">
        <v>298</v>
      </c>
      <c r="L14">
        <v>1.0124</v>
      </c>
      <c r="M14">
        <v>97.569000000000003</v>
      </c>
      <c r="N14">
        <v>103.29600000000001</v>
      </c>
      <c r="O14">
        <v>97.783000000000001</v>
      </c>
      <c r="P14">
        <v>14.7</v>
      </c>
      <c r="Q14">
        <v>27.1</v>
      </c>
      <c r="R14">
        <v>21.1</v>
      </c>
      <c r="S14">
        <v>5.31</v>
      </c>
      <c r="T14" s="16">
        <v>23</v>
      </c>
      <c r="U14" s="23">
        <f t="shared" si="0"/>
        <v>1520</v>
      </c>
      <c r="V14" s="16"/>
    </row>
    <row r="15" spans="1:22">
      <c r="A15" s="16">
        <v>23</v>
      </c>
      <c r="B15" t="s">
        <v>170</v>
      </c>
      <c r="C15" t="s">
        <v>13</v>
      </c>
      <c r="D15">
        <v>755200</v>
      </c>
      <c r="E15">
        <v>250182</v>
      </c>
      <c r="F15">
        <v>6.9159810000000004</v>
      </c>
      <c r="G15">
        <v>0</v>
      </c>
      <c r="H15">
        <v>100.964</v>
      </c>
      <c r="I15">
        <v>21.3</v>
      </c>
      <c r="J15">
        <v>64.7</v>
      </c>
      <c r="K15">
        <v>301.39999999999998</v>
      </c>
      <c r="L15">
        <v>1.0125</v>
      </c>
      <c r="M15">
        <v>97.977999999999994</v>
      </c>
      <c r="N15">
        <v>103.542</v>
      </c>
      <c r="O15">
        <v>98.228999999999999</v>
      </c>
      <c r="P15">
        <v>12.9</v>
      </c>
      <c r="Q15">
        <v>27</v>
      </c>
      <c r="R15">
        <v>21.2</v>
      </c>
      <c r="S15">
        <v>5.31</v>
      </c>
      <c r="T15" s="16">
        <v>22</v>
      </c>
      <c r="U15" s="23">
        <f t="shared" si="0"/>
        <v>1491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753709</v>
      </c>
      <c r="E16">
        <v>249970</v>
      </c>
      <c r="F16">
        <v>6.9994189999999996</v>
      </c>
      <c r="G16">
        <v>0</v>
      </c>
      <c r="H16">
        <v>101.804</v>
      </c>
      <c r="I16">
        <v>21.6</v>
      </c>
      <c r="J16">
        <v>65.5</v>
      </c>
      <c r="K16">
        <v>301.10000000000002</v>
      </c>
      <c r="L16">
        <v>1.0126999999999999</v>
      </c>
      <c r="M16">
        <v>98.272000000000006</v>
      </c>
      <c r="N16">
        <v>106.652</v>
      </c>
      <c r="O16">
        <v>99.266999999999996</v>
      </c>
      <c r="P16">
        <v>12.3</v>
      </c>
      <c r="Q16">
        <v>27.6</v>
      </c>
      <c r="R16">
        <v>20.8</v>
      </c>
      <c r="S16">
        <v>5.31</v>
      </c>
      <c r="T16" s="22">
        <v>21</v>
      </c>
      <c r="U16" s="23">
        <f t="shared" si="0"/>
        <v>1516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752193</v>
      </c>
      <c r="E17">
        <v>249757</v>
      </c>
      <c r="F17">
        <v>7.1561050000000002</v>
      </c>
      <c r="G17">
        <v>0</v>
      </c>
      <c r="H17">
        <v>103.315</v>
      </c>
      <c r="I17">
        <v>23</v>
      </c>
      <c r="J17">
        <v>20.8</v>
      </c>
      <c r="K17">
        <v>297.60000000000002</v>
      </c>
      <c r="L17">
        <v>1.0129999999999999</v>
      </c>
      <c r="M17">
        <v>99.173000000000002</v>
      </c>
      <c r="N17">
        <v>105.116</v>
      </c>
      <c r="O17">
        <v>101.511</v>
      </c>
      <c r="P17">
        <v>12.5</v>
      </c>
      <c r="Q17">
        <v>33.200000000000003</v>
      </c>
      <c r="R17">
        <v>21</v>
      </c>
      <c r="S17">
        <v>5.31</v>
      </c>
      <c r="T17" s="16">
        <v>20</v>
      </c>
      <c r="U17" s="23">
        <f t="shared" si="0"/>
        <v>464</v>
      </c>
      <c r="V17" s="16"/>
    </row>
    <row r="18" spans="1:22">
      <c r="A18" s="16">
        <v>20</v>
      </c>
      <c r="B18" t="s">
        <v>167</v>
      </c>
      <c r="C18" t="s">
        <v>13</v>
      </c>
      <c r="D18">
        <v>751729</v>
      </c>
      <c r="E18">
        <v>249693</v>
      </c>
      <c r="F18">
        <v>7.3905599999999998</v>
      </c>
      <c r="G18">
        <v>0</v>
      </c>
      <c r="H18">
        <v>103.732</v>
      </c>
      <c r="I18">
        <v>21.7</v>
      </c>
      <c r="J18">
        <v>0</v>
      </c>
      <c r="K18">
        <v>0</v>
      </c>
      <c r="L18">
        <v>1.014</v>
      </c>
      <c r="M18">
        <v>101.259</v>
      </c>
      <c r="N18">
        <v>106.196</v>
      </c>
      <c r="O18">
        <v>103.53400000000001</v>
      </c>
      <c r="P18">
        <v>14.6</v>
      </c>
      <c r="Q18">
        <v>31.3</v>
      </c>
      <c r="R18">
        <v>17.600000000000001</v>
      </c>
      <c r="S18">
        <v>5.31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B19" t="s">
        <v>166</v>
      </c>
      <c r="C19" t="s">
        <v>13</v>
      </c>
      <c r="D19">
        <v>751729</v>
      </c>
      <c r="E19">
        <v>249693</v>
      </c>
      <c r="F19">
        <v>7.4004279999999998</v>
      </c>
      <c r="G19">
        <v>0</v>
      </c>
      <c r="H19">
        <v>102.89400000000001</v>
      </c>
      <c r="I19">
        <v>20</v>
      </c>
      <c r="J19">
        <v>49.6</v>
      </c>
      <c r="K19">
        <v>271.10000000000002</v>
      </c>
      <c r="L19">
        <v>1.0143</v>
      </c>
      <c r="M19">
        <v>99.546000000000006</v>
      </c>
      <c r="N19">
        <v>105.34</v>
      </c>
      <c r="O19">
        <v>102.937</v>
      </c>
      <c r="P19">
        <v>14.4</v>
      </c>
      <c r="Q19">
        <v>26.8</v>
      </c>
      <c r="R19">
        <v>15.6</v>
      </c>
      <c r="S19">
        <v>5.31</v>
      </c>
      <c r="T19" s="16">
        <v>18</v>
      </c>
      <c r="U19" s="23">
        <f t="shared" si="0"/>
        <v>1151</v>
      </c>
      <c r="V19" s="16"/>
    </row>
    <row r="20" spans="1:22">
      <c r="A20" s="16">
        <v>18</v>
      </c>
      <c r="B20" t="s">
        <v>165</v>
      </c>
      <c r="C20" t="s">
        <v>13</v>
      </c>
      <c r="D20">
        <v>750578</v>
      </c>
      <c r="E20">
        <v>249532</v>
      </c>
      <c r="F20">
        <v>7.1250220000000004</v>
      </c>
      <c r="G20">
        <v>0</v>
      </c>
      <c r="H20">
        <v>101.453</v>
      </c>
      <c r="I20">
        <v>22</v>
      </c>
      <c r="J20">
        <v>69.2</v>
      </c>
      <c r="K20">
        <v>295.3</v>
      </c>
      <c r="L20">
        <v>1.0130999999999999</v>
      </c>
      <c r="M20">
        <v>98.731999999999999</v>
      </c>
      <c r="N20">
        <v>103.754</v>
      </c>
      <c r="O20">
        <v>100.812</v>
      </c>
      <c r="P20">
        <v>18.2</v>
      </c>
      <c r="Q20">
        <v>26.6</v>
      </c>
      <c r="R20">
        <v>20.2</v>
      </c>
      <c r="S20">
        <v>5.31</v>
      </c>
      <c r="T20" s="16">
        <v>17</v>
      </c>
      <c r="U20" s="23">
        <f t="shared" si="0"/>
        <v>1606</v>
      </c>
      <c r="V20" s="16"/>
    </row>
    <row r="21" spans="1:22">
      <c r="A21" s="16">
        <v>17</v>
      </c>
      <c r="B21" t="s">
        <v>164</v>
      </c>
      <c r="C21" t="s">
        <v>13</v>
      </c>
      <c r="D21">
        <v>748972</v>
      </c>
      <c r="E21">
        <v>249306</v>
      </c>
      <c r="F21">
        <v>7.0213739999999998</v>
      </c>
      <c r="G21">
        <v>0</v>
      </c>
      <c r="H21">
        <v>101.676</v>
      </c>
      <c r="I21">
        <v>21.8</v>
      </c>
      <c r="J21">
        <v>60.8</v>
      </c>
      <c r="K21">
        <v>294.2</v>
      </c>
      <c r="L21">
        <v>1.0127999999999999</v>
      </c>
      <c r="M21">
        <v>98.070999999999998</v>
      </c>
      <c r="N21">
        <v>105.15300000000001</v>
      </c>
      <c r="O21">
        <v>99.605000000000004</v>
      </c>
      <c r="P21">
        <v>17.5</v>
      </c>
      <c r="Q21">
        <v>27.3</v>
      </c>
      <c r="R21">
        <v>20.9</v>
      </c>
      <c r="S21">
        <v>5.31</v>
      </c>
      <c r="T21" s="16">
        <v>16</v>
      </c>
      <c r="U21" s="23">
        <f t="shared" si="0"/>
        <v>1416</v>
      </c>
      <c r="V21" s="16"/>
    </row>
    <row r="22" spans="1:22">
      <c r="A22" s="16">
        <v>16</v>
      </c>
      <c r="B22" t="s">
        <v>149</v>
      </c>
      <c r="C22" t="s">
        <v>13</v>
      </c>
      <c r="D22">
        <v>747556</v>
      </c>
      <c r="E22">
        <v>249108</v>
      </c>
      <c r="F22">
        <v>7.085979</v>
      </c>
      <c r="G22">
        <v>0</v>
      </c>
      <c r="H22">
        <v>101.426</v>
      </c>
      <c r="I22">
        <v>22.1</v>
      </c>
      <c r="J22">
        <v>55.8</v>
      </c>
      <c r="K22">
        <v>222.6</v>
      </c>
      <c r="L22">
        <v>1.0130999999999999</v>
      </c>
      <c r="M22">
        <v>98.337000000000003</v>
      </c>
      <c r="N22">
        <v>106.45099999999999</v>
      </c>
      <c r="O22">
        <v>100.02800000000001</v>
      </c>
      <c r="P22">
        <v>17.2</v>
      </c>
      <c r="Q22">
        <v>28.2</v>
      </c>
      <c r="R22">
        <v>19.600000000000001</v>
      </c>
      <c r="S22">
        <v>5.31</v>
      </c>
      <c r="T22" s="16">
        <v>15</v>
      </c>
      <c r="U22" s="23">
        <f t="shared" si="0"/>
        <v>1289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746267</v>
      </c>
      <c r="E23">
        <v>248927</v>
      </c>
      <c r="F23">
        <v>7.1155790000000003</v>
      </c>
      <c r="G23">
        <v>0</v>
      </c>
      <c r="H23">
        <v>101.52800000000001</v>
      </c>
      <c r="I23">
        <v>21.3</v>
      </c>
      <c r="J23">
        <v>52.3</v>
      </c>
      <c r="K23">
        <v>230</v>
      </c>
      <c r="L23">
        <v>1.0128999999999999</v>
      </c>
      <c r="M23">
        <v>99.137</v>
      </c>
      <c r="N23">
        <v>103.357</v>
      </c>
      <c r="O23">
        <v>100.929</v>
      </c>
      <c r="P23">
        <v>13.7</v>
      </c>
      <c r="Q23">
        <v>28.3</v>
      </c>
      <c r="R23">
        <v>20.9</v>
      </c>
      <c r="S23">
        <v>5.31</v>
      </c>
      <c r="T23" s="22">
        <v>14</v>
      </c>
      <c r="U23" s="23">
        <f t="shared" si="0"/>
        <v>1197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745070</v>
      </c>
      <c r="E24">
        <v>248759</v>
      </c>
      <c r="F24">
        <v>7.2027739999999998</v>
      </c>
      <c r="G24">
        <v>0</v>
      </c>
      <c r="H24">
        <v>104.205</v>
      </c>
      <c r="I24">
        <v>21.5</v>
      </c>
      <c r="J24">
        <v>33.299999999999997</v>
      </c>
      <c r="K24">
        <v>229.4</v>
      </c>
      <c r="L24">
        <v>1.0132000000000001</v>
      </c>
      <c r="M24">
        <v>100.498</v>
      </c>
      <c r="N24">
        <v>106.46599999999999</v>
      </c>
      <c r="O24">
        <v>101.88</v>
      </c>
      <c r="P24">
        <v>16.100000000000001</v>
      </c>
      <c r="Q24">
        <v>29.2</v>
      </c>
      <c r="R24">
        <v>20.2</v>
      </c>
      <c r="S24">
        <v>5.31</v>
      </c>
      <c r="T24" s="16">
        <v>13</v>
      </c>
      <c r="U24" s="23">
        <f t="shared" si="0"/>
        <v>747</v>
      </c>
      <c r="V24" s="16"/>
    </row>
    <row r="25" spans="1:22">
      <c r="A25" s="16">
        <v>13</v>
      </c>
      <c r="B25" t="s">
        <v>152</v>
      </c>
      <c r="C25" t="s">
        <v>13</v>
      </c>
      <c r="D25">
        <v>744323</v>
      </c>
      <c r="E25">
        <v>248658</v>
      </c>
      <c r="F25">
        <v>7.4257660000000003</v>
      </c>
      <c r="G25">
        <v>0</v>
      </c>
      <c r="H25">
        <v>104.82899999999999</v>
      </c>
      <c r="I25">
        <v>20.2</v>
      </c>
      <c r="J25">
        <v>12.7</v>
      </c>
      <c r="K25">
        <v>218.1</v>
      </c>
      <c r="L25">
        <v>1.0141</v>
      </c>
      <c r="M25">
        <v>103.208</v>
      </c>
      <c r="N25">
        <v>106.495</v>
      </c>
      <c r="O25">
        <v>104.036</v>
      </c>
      <c r="P25">
        <v>12.6</v>
      </c>
      <c r="Q25">
        <v>28.2</v>
      </c>
      <c r="R25">
        <v>17.7</v>
      </c>
      <c r="S25">
        <v>5.31</v>
      </c>
      <c r="T25" s="16">
        <v>12</v>
      </c>
      <c r="U25" s="23">
        <f t="shared" si="0"/>
        <v>291</v>
      </c>
      <c r="V25" s="16"/>
    </row>
    <row r="26" spans="1:22">
      <c r="A26" s="16">
        <v>12</v>
      </c>
      <c r="B26" t="s">
        <v>153</v>
      </c>
      <c r="C26" t="s">
        <v>13</v>
      </c>
      <c r="D26">
        <v>744032</v>
      </c>
      <c r="E26">
        <v>248618</v>
      </c>
      <c r="F26">
        <v>7.4621740000000001</v>
      </c>
      <c r="G26">
        <v>0</v>
      </c>
      <c r="H26">
        <v>104.164</v>
      </c>
      <c r="I26">
        <v>19.899999999999999</v>
      </c>
      <c r="J26">
        <v>71.900000000000006</v>
      </c>
      <c r="K26">
        <v>267.3</v>
      </c>
      <c r="L26">
        <v>1.014</v>
      </c>
      <c r="M26">
        <v>100.51600000000001</v>
      </c>
      <c r="N26">
        <v>105.98399999999999</v>
      </c>
      <c r="O26">
        <v>105.002</v>
      </c>
      <c r="P26">
        <v>16.5</v>
      </c>
      <c r="Q26">
        <v>23.7</v>
      </c>
      <c r="R26">
        <v>18.899999999999999</v>
      </c>
      <c r="S26">
        <v>5.31</v>
      </c>
      <c r="T26" s="16">
        <v>11</v>
      </c>
      <c r="U26" s="23">
        <f t="shared" si="0"/>
        <v>1678</v>
      </c>
      <c r="V26" s="16"/>
    </row>
    <row r="27" spans="1:22">
      <c r="A27" s="16">
        <v>11</v>
      </c>
      <c r="B27" t="s">
        <v>154</v>
      </c>
      <c r="C27" t="s">
        <v>13</v>
      </c>
      <c r="D27">
        <v>742354</v>
      </c>
      <c r="E27">
        <v>248390</v>
      </c>
      <c r="F27">
        <v>7.296049</v>
      </c>
      <c r="G27">
        <v>0</v>
      </c>
      <c r="H27">
        <v>102.35599999999999</v>
      </c>
      <c r="I27">
        <v>20.9</v>
      </c>
      <c r="J27">
        <v>74.900000000000006</v>
      </c>
      <c r="K27">
        <v>282.89999999999998</v>
      </c>
      <c r="L27">
        <v>1.0137</v>
      </c>
      <c r="M27">
        <v>100.30200000000001</v>
      </c>
      <c r="N27">
        <v>104.43300000000001</v>
      </c>
      <c r="O27">
        <v>102.637</v>
      </c>
      <c r="P27">
        <v>18.3</v>
      </c>
      <c r="Q27">
        <v>26</v>
      </c>
      <c r="R27">
        <v>18.7</v>
      </c>
      <c r="S27">
        <v>5.31</v>
      </c>
      <c r="T27" s="16">
        <v>10</v>
      </c>
      <c r="U27" s="23">
        <f t="shared" si="0"/>
        <v>1752</v>
      </c>
      <c r="V27" s="16"/>
    </row>
    <row r="28" spans="1:22">
      <c r="A28" s="16">
        <v>10</v>
      </c>
      <c r="B28" t="s">
        <v>155</v>
      </c>
      <c r="C28" t="s">
        <v>13</v>
      </c>
      <c r="D28">
        <v>740602</v>
      </c>
      <c r="E28">
        <v>248146</v>
      </c>
      <c r="F28">
        <v>7.0756389999999998</v>
      </c>
      <c r="G28">
        <v>0</v>
      </c>
      <c r="H28">
        <v>101.624</v>
      </c>
      <c r="I28">
        <v>21.1</v>
      </c>
      <c r="J28">
        <v>77.3</v>
      </c>
      <c r="K28">
        <v>295.89999999999998</v>
      </c>
      <c r="L28">
        <v>1.0128999999999999</v>
      </c>
      <c r="M28">
        <v>97.331000000000003</v>
      </c>
      <c r="N28">
        <v>104.843</v>
      </c>
      <c r="O28">
        <v>100.255</v>
      </c>
      <c r="P28">
        <v>18</v>
      </c>
      <c r="Q28">
        <v>26.2</v>
      </c>
      <c r="R28">
        <v>20.6</v>
      </c>
      <c r="S28">
        <v>5.31</v>
      </c>
      <c r="T28" s="16">
        <v>9</v>
      </c>
      <c r="U28" s="23">
        <f t="shared" si="0"/>
        <v>1808</v>
      </c>
      <c r="V28" s="16"/>
    </row>
    <row r="29" spans="1:22">
      <c r="A29" s="16">
        <v>9</v>
      </c>
      <c r="B29" t="s">
        <v>156</v>
      </c>
      <c r="C29" t="s">
        <v>13</v>
      </c>
      <c r="D29">
        <v>738794</v>
      </c>
      <c r="E29">
        <v>247893</v>
      </c>
      <c r="F29">
        <v>7.053903</v>
      </c>
      <c r="G29">
        <v>0</v>
      </c>
      <c r="H29">
        <v>101.151</v>
      </c>
      <c r="I29">
        <v>20.399999999999999</v>
      </c>
      <c r="J29">
        <v>67.900000000000006</v>
      </c>
      <c r="K29">
        <v>292</v>
      </c>
      <c r="L29">
        <v>1.0129999999999999</v>
      </c>
      <c r="M29">
        <v>97.695999999999998</v>
      </c>
      <c r="N29">
        <v>103.947</v>
      </c>
      <c r="O29">
        <v>99.72</v>
      </c>
      <c r="P29">
        <v>15</v>
      </c>
      <c r="Q29">
        <v>26.5</v>
      </c>
      <c r="R29">
        <v>20</v>
      </c>
      <c r="S29">
        <v>5.31</v>
      </c>
      <c r="T29" s="16">
        <v>8</v>
      </c>
      <c r="U29" s="23">
        <f t="shared" si="0"/>
        <v>1564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737230</v>
      </c>
      <c r="E30">
        <v>247672</v>
      </c>
      <c r="F30">
        <v>6.9217269999999997</v>
      </c>
      <c r="G30">
        <v>0</v>
      </c>
      <c r="H30">
        <v>101.89</v>
      </c>
      <c r="I30">
        <v>21.6</v>
      </c>
      <c r="J30">
        <v>65.900000000000006</v>
      </c>
      <c r="K30">
        <v>287.8</v>
      </c>
      <c r="L30">
        <v>1.0125</v>
      </c>
      <c r="M30">
        <v>98.444000000000003</v>
      </c>
      <c r="N30">
        <v>104.331</v>
      </c>
      <c r="O30">
        <v>98.444000000000003</v>
      </c>
      <c r="P30">
        <v>17.8</v>
      </c>
      <c r="Q30">
        <v>26.8</v>
      </c>
      <c r="R30">
        <v>21.6</v>
      </c>
      <c r="S30">
        <v>5.32</v>
      </c>
      <c r="T30" s="22">
        <v>7</v>
      </c>
      <c r="U30" s="23">
        <f t="shared" si="0"/>
        <v>1539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735691</v>
      </c>
      <c r="E31">
        <v>247457</v>
      </c>
      <c r="F31">
        <v>7.0475880000000002</v>
      </c>
      <c r="G31">
        <v>0</v>
      </c>
      <c r="H31">
        <v>103.88800000000001</v>
      </c>
      <c r="I31">
        <v>20.3</v>
      </c>
      <c r="J31">
        <v>17.2</v>
      </c>
      <c r="K31">
        <v>269.89999999999998</v>
      </c>
      <c r="L31">
        <v>1.0127999999999999</v>
      </c>
      <c r="M31">
        <v>99.965000000000003</v>
      </c>
      <c r="N31">
        <v>106.197</v>
      </c>
      <c r="O31">
        <v>100.063</v>
      </c>
      <c r="P31">
        <v>15.1</v>
      </c>
      <c r="Q31">
        <v>30.6</v>
      </c>
      <c r="R31">
        <v>21.2</v>
      </c>
      <c r="S31">
        <v>5.31</v>
      </c>
      <c r="T31" s="16">
        <v>6</v>
      </c>
      <c r="U31" s="23">
        <f t="shared" si="0"/>
        <v>385</v>
      </c>
      <c r="V31" s="5"/>
    </row>
    <row r="32" spans="1:22">
      <c r="A32" s="16">
        <v>6</v>
      </c>
      <c r="B32" t="s">
        <v>159</v>
      </c>
      <c r="C32" t="s">
        <v>13</v>
      </c>
      <c r="D32">
        <v>735306</v>
      </c>
      <c r="E32">
        <v>247404</v>
      </c>
      <c r="F32">
        <v>7.4653340000000004</v>
      </c>
      <c r="G32">
        <v>0</v>
      </c>
      <c r="H32">
        <v>104.133</v>
      </c>
      <c r="I32">
        <v>20.2</v>
      </c>
      <c r="J32">
        <v>14.3</v>
      </c>
      <c r="K32">
        <v>260.8</v>
      </c>
      <c r="L32">
        <v>1.0143</v>
      </c>
      <c r="M32">
        <v>102.206</v>
      </c>
      <c r="N32">
        <v>105.46599999999999</v>
      </c>
      <c r="O32">
        <v>104.239</v>
      </c>
      <c r="P32">
        <v>13.8</v>
      </c>
      <c r="Q32">
        <v>27.4</v>
      </c>
      <c r="R32">
        <v>16.7</v>
      </c>
      <c r="S32">
        <v>5.31</v>
      </c>
      <c r="T32" s="16">
        <v>5</v>
      </c>
      <c r="U32" s="23">
        <f t="shared" si="0"/>
        <v>331</v>
      </c>
      <c r="V32" s="5"/>
    </row>
    <row r="33" spans="1:22">
      <c r="A33" s="16">
        <v>5</v>
      </c>
      <c r="B33" t="s">
        <v>160</v>
      </c>
      <c r="C33" t="s">
        <v>13</v>
      </c>
      <c r="D33">
        <v>734975</v>
      </c>
      <c r="E33">
        <v>247358</v>
      </c>
      <c r="F33">
        <v>7.3640439999999998</v>
      </c>
      <c r="G33">
        <v>0</v>
      </c>
      <c r="H33">
        <v>102.346</v>
      </c>
      <c r="I33">
        <v>21.4</v>
      </c>
      <c r="J33">
        <v>92.9</v>
      </c>
      <c r="K33">
        <v>279.10000000000002</v>
      </c>
      <c r="L33">
        <v>1.0136000000000001</v>
      </c>
      <c r="M33">
        <v>99.251999999999995</v>
      </c>
      <c r="N33">
        <v>105.026</v>
      </c>
      <c r="O33">
        <v>104.093</v>
      </c>
      <c r="P33">
        <v>18.7</v>
      </c>
      <c r="Q33">
        <v>25.5</v>
      </c>
      <c r="R33">
        <v>20.100000000000001</v>
      </c>
      <c r="S33">
        <v>5.32</v>
      </c>
      <c r="T33" s="16">
        <v>4</v>
      </c>
      <c r="U33" s="23">
        <f t="shared" si="0"/>
        <v>2183</v>
      </c>
      <c r="V33" s="5"/>
    </row>
    <row r="34" spans="1:22">
      <c r="A34" s="16">
        <v>4</v>
      </c>
      <c r="B34" t="s">
        <v>161</v>
      </c>
      <c r="C34" t="s">
        <v>13</v>
      </c>
      <c r="D34">
        <v>732792</v>
      </c>
      <c r="E34">
        <v>247055</v>
      </c>
      <c r="F34">
        <v>7.1921549999999996</v>
      </c>
      <c r="G34">
        <v>0</v>
      </c>
      <c r="H34">
        <v>101.97199999999999</v>
      </c>
      <c r="I34">
        <v>20.7</v>
      </c>
      <c r="J34">
        <v>67.599999999999994</v>
      </c>
      <c r="K34">
        <v>291.10000000000002</v>
      </c>
      <c r="L34">
        <v>1.0130999999999999</v>
      </c>
      <c r="M34">
        <v>98.308999999999997</v>
      </c>
      <c r="N34">
        <v>103.956</v>
      </c>
      <c r="O34">
        <v>102.00700000000001</v>
      </c>
      <c r="P34">
        <v>15.2</v>
      </c>
      <c r="Q34">
        <v>25.9</v>
      </c>
      <c r="R34">
        <v>21</v>
      </c>
      <c r="S34">
        <v>5.32</v>
      </c>
      <c r="T34" s="16">
        <v>3</v>
      </c>
      <c r="U34" s="23">
        <f t="shared" si="0"/>
        <v>1570</v>
      </c>
      <c r="V34" s="5"/>
    </row>
    <row r="35" spans="1:22">
      <c r="A35" s="16">
        <v>3</v>
      </c>
      <c r="B35" t="s">
        <v>162</v>
      </c>
      <c r="C35" t="s">
        <v>13</v>
      </c>
      <c r="D35">
        <v>731222</v>
      </c>
      <c r="E35">
        <v>246835</v>
      </c>
      <c r="F35">
        <v>6.9798010000000001</v>
      </c>
      <c r="G35">
        <v>0</v>
      </c>
      <c r="H35">
        <v>101.05500000000001</v>
      </c>
      <c r="I35">
        <v>21</v>
      </c>
      <c r="J35">
        <v>61.1</v>
      </c>
      <c r="K35">
        <v>289</v>
      </c>
      <c r="L35">
        <v>1.0125999999999999</v>
      </c>
      <c r="M35">
        <v>97.88</v>
      </c>
      <c r="N35">
        <v>103.327</v>
      </c>
      <c r="O35">
        <v>99.144999999999996</v>
      </c>
      <c r="P35">
        <v>15.4</v>
      </c>
      <c r="Q35">
        <v>27.9</v>
      </c>
      <c r="R35">
        <v>21.3</v>
      </c>
      <c r="S35">
        <v>5.32</v>
      </c>
      <c r="T35" s="16">
        <v>2</v>
      </c>
      <c r="U35" s="23">
        <f t="shared" si="0"/>
        <v>1406</v>
      </c>
      <c r="V35" s="5"/>
    </row>
    <row r="36" spans="1:22">
      <c r="A36" s="16">
        <v>2</v>
      </c>
      <c r="B36" t="s">
        <v>163</v>
      </c>
      <c r="C36" t="s">
        <v>13</v>
      </c>
      <c r="D36">
        <v>729816</v>
      </c>
      <c r="E36">
        <v>246637</v>
      </c>
      <c r="F36">
        <v>6.9637909999999996</v>
      </c>
      <c r="G36">
        <v>0</v>
      </c>
      <c r="H36">
        <v>102.136</v>
      </c>
      <c r="I36">
        <v>21.7</v>
      </c>
      <c r="J36">
        <v>73</v>
      </c>
      <c r="K36">
        <v>293.39999999999998</v>
      </c>
      <c r="L36">
        <v>1.0124</v>
      </c>
      <c r="M36">
        <v>98.772999999999996</v>
      </c>
      <c r="N36">
        <v>104.684</v>
      </c>
      <c r="O36">
        <v>99.388999999999996</v>
      </c>
      <c r="P36">
        <v>17.899999999999999</v>
      </c>
      <c r="Q36">
        <v>25.7</v>
      </c>
      <c r="R36">
        <v>22.6</v>
      </c>
      <c r="S36">
        <v>5.32</v>
      </c>
      <c r="T36" s="16">
        <v>1</v>
      </c>
      <c r="U36" s="23">
        <f t="shared" si="0"/>
        <v>1702</v>
      </c>
      <c r="V36" s="5"/>
    </row>
    <row r="37" spans="1:22">
      <c r="A37" s="16">
        <v>1</v>
      </c>
      <c r="B37" t="s">
        <v>134</v>
      </c>
      <c r="C37" t="s">
        <v>13</v>
      </c>
      <c r="D37">
        <v>728114</v>
      </c>
      <c r="E37">
        <v>246399</v>
      </c>
      <c r="F37">
        <v>7.0479019999999997</v>
      </c>
      <c r="G37">
        <v>0</v>
      </c>
      <c r="H37">
        <v>101.45399999999999</v>
      </c>
      <c r="I37">
        <v>20.8</v>
      </c>
      <c r="J37">
        <v>77.7</v>
      </c>
      <c r="K37">
        <v>291.10000000000002</v>
      </c>
      <c r="L37">
        <v>1.0128999999999999</v>
      </c>
      <c r="M37">
        <v>96.308000000000007</v>
      </c>
      <c r="N37">
        <v>104.771</v>
      </c>
      <c r="O37">
        <v>99.820999999999998</v>
      </c>
      <c r="P37">
        <v>18.100000000000001</v>
      </c>
      <c r="Q37">
        <v>25.9</v>
      </c>
      <c r="R37">
        <v>20.5</v>
      </c>
      <c r="S37">
        <v>5.32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2"/>
  <sheetViews>
    <sheetView view="pageBreakPreview" zoomScale="80" zoomScaleNormal="100" zoomScaleSheetLayoutView="80" workbookViewId="0">
      <selection activeCell="B1" sqref="B1"/>
    </sheetView>
  </sheetViews>
  <sheetFormatPr baseColWidth="10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4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4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4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4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4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4">
      <c r="A6" s="21">
        <v>32</v>
      </c>
      <c r="B6" t="s">
        <v>195</v>
      </c>
      <c r="C6" t="s">
        <v>13</v>
      </c>
      <c r="D6">
        <v>30673</v>
      </c>
      <c r="E6">
        <v>421676</v>
      </c>
      <c r="F6">
        <v>7.1806809999999999</v>
      </c>
      <c r="G6">
        <v>7</v>
      </c>
      <c r="H6">
        <v>89.400999999999996</v>
      </c>
      <c r="I6">
        <v>22.8</v>
      </c>
      <c r="J6">
        <v>28.3</v>
      </c>
      <c r="K6">
        <v>69.2</v>
      </c>
      <c r="L6">
        <v>1.0129999999999999</v>
      </c>
      <c r="M6">
        <v>84.775999999999996</v>
      </c>
      <c r="N6">
        <v>92.048000000000002</v>
      </c>
      <c r="O6">
        <v>89.265000000000001</v>
      </c>
      <c r="P6">
        <v>19.399999999999999</v>
      </c>
      <c r="Q6">
        <v>27.5</v>
      </c>
      <c r="R6">
        <v>20.9</v>
      </c>
      <c r="S6">
        <v>5.41</v>
      </c>
      <c r="T6" s="22">
        <v>31</v>
      </c>
      <c r="U6" s="23">
        <f>D6-D7</f>
        <v>662</v>
      </c>
      <c r="V6" s="24">
        <v>1</v>
      </c>
    </row>
    <row r="7" spans="1:24">
      <c r="A7" s="16">
        <v>31</v>
      </c>
      <c r="B7" t="s">
        <v>196</v>
      </c>
      <c r="C7" t="s">
        <v>13</v>
      </c>
      <c r="D7">
        <v>30011</v>
      </c>
      <c r="E7">
        <v>421583</v>
      </c>
      <c r="F7">
        <v>7.0182789999999997</v>
      </c>
      <c r="G7">
        <v>7</v>
      </c>
      <c r="H7">
        <v>89.094999999999999</v>
      </c>
      <c r="I7">
        <v>23.9</v>
      </c>
      <c r="J7">
        <v>31.6</v>
      </c>
      <c r="K7">
        <v>68.8</v>
      </c>
      <c r="L7">
        <v>1.0125</v>
      </c>
      <c r="M7">
        <v>84.938000000000002</v>
      </c>
      <c r="N7">
        <v>91.215000000000003</v>
      </c>
      <c r="O7">
        <v>87.45</v>
      </c>
      <c r="P7">
        <v>20.6</v>
      </c>
      <c r="Q7">
        <v>28.9</v>
      </c>
      <c r="R7">
        <v>22.2</v>
      </c>
      <c r="S7">
        <v>5.41</v>
      </c>
      <c r="T7" s="16">
        <v>30</v>
      </c>
      <c r="U7" s="23">
        <f>D7-D8</f>
        <v>744</v>
      </c>
      <c r="V7" s="4"/>
    </row>
    <row r="8" spans="1:24">
      <c r="A8" s="16">
        <v>30</v>
      </c>
      <c r="B8" t="s">
        <v>177</v>
      </c>
      <c r="C8" t="s">
        <v>13</v>
      </c>
      <c r="D8">
        <v>29267</v>
      </c>
      <c r="E8">
        <v>421478</v>
      </c>
      <c r="F8">
        <v>7.0159209999999996</v>
      </c>
      <c r="G8">
        <v>7</v>
      </c>
      <c r="H8">
        <v>88.638000000000005</v>
      </c>
      <c r="I8">
        <v>23.5</v>
      </c>
      <c r="J8">
        <v>29.1</v>
      </c>
      <c r="K8">
        <v>69.400000000000006</v>
      </c>
      <c r="L8">
        <v>1.0125999999999999</v>
      </c>
      <c r="M8">
        <v>84.608000000000004</v>
      </c>
      <c r="N8">
        <v>91.259</v>
      </c>
      <c r="O8">
        <v>87.046999999999997</v>
      </c>
      <c r="P8">
        <v>20.399999999999999</v>
      </c>
      <c r="Q8">
        <v>28.8</v>
      </c>
      <c r="R8">
        <v>21.1</v>
      </c>
      <c r="S8">
        <v>5.41</v>
      </c>
      <c r="T8" s="16">
        <v>29</v>
      </c>
      <c r="U8" s="23">
        <f>D8-D9</f>
        <v>683</v>
      </c>
      <c r="V8" s="4"/>
      <c r="W8">
        <f>E8-E9</f>
        <v>96</v>
      </c>
      <c r="X8">
        <f>W8*F8</f>
        <v>673.52841599999999</v>
      </c>
    </row>
    <row r="9" spans="1:24" s="25" customFormat="1">
      <c r="A9" s="21">
        <v>29</v>
      </c>
      <c r="B9" t="s">
        <v>176</v>
      </c>
      <c r="C9" t="s">
        <v>13</v>
      </c>
      <c r="D9">
        <v>28584</v>
      </c>
      <c r="E9">
        <v>421382</v>
      </c>
      <c r="F9">
        <v>6.9670259999999997</v>
      </c>
      <c r="G9">
        <v>7</v>
      </c>
      <c r="H9">
        <v>88.710999999999999</v>
      </c>
      <c r="I9">
        <v>22.4</v>
      </c>
      <c r="J9">
        <v>32.6</v>
      </c>
      <c r="K9">
        <v>68.7</v>
      </c>
      <c r="L9">
        <v>1.0125</v>
      </c>
      <c r="M9">
        <v>84.491</v>
      </c>
      <c r="N9">
        <v>91.665999999999997</v>
      </c>
      <c r="O9">
        <v>86.45</v>
      </c>
      <c r="P9">
        <v>18.8</v>
      </c>
      <c r="Q9">
        <v>26</v>
      </c>
      <c r="R9">
        <v>21.4</v>
      </c>
      <c r="S9">
        <v>5.41</v>
      </c>
      <c r="T9" s="22">
        <v>28</v>
      </c>
      <c r="U9" s="23">
        <f t="shared" ref="U9:U36" si="0">D9-D10</f>
        <v>771</v>
      </c>
      <c r="V9" s="24">
        <v>29</v>
      </c>
    </row>
    <row r="10" spans="1:24">
      <c r="A10" s="16">
        <v>28</v>
      </c>
      <c r="B10" t="s">
        <v>175</v>
      </c>
      <c r="C10" t="s">
        <v>13</v>
      </c>
      <c r="D10">
        <v>27813</v>
      </c>
      <c r="E10">
        <v>421273</v>
      </c>
      <c r="F10">
        <v>6.9619010000000001</v>
      </c>
      <c r="G10">
        <v>7</v>
      </c>
      <c r="H10">
        <v>91.649000000000001</v>
      </c>
      <c r="I10">
        <v>23.3</v>
      </c>
      <c r="J10">
        <v>16.8</v>
      </c>
      <c r="K10">
        <v>71.5</v>
      </c>
      <c r="L10">
        <v>1.0124</v>
      </c>
      <c r="M10">
        <v>86.436999999999998</v>
      </c>
      <c r="N10">
        <v>93.668999999999997</v>
      </c>
      <c r="O10">
        <v>86.611000000000004</v>
      </c>
      <c r="P10">
        <v>19.3</v>
      </c>
      <c r="Q10">
        <v>29.1</v>
      </c>
      <c r="R10">
        <v>22</v>
      </c>
      <c r="S10">
        <v>5.41</v>
      </c>
      <c r="T10" s="16">
        <v>27</v>
      </c>
      <c r="U10" s="23">
        <f t="shared" si="0"/>
        <v>385</v>
      </c>
      <c r="V10" s="16"/>
    </row>
    <row r="11" spans="1:24">
      <c r="A11" s="16">
        <v>27</v>
      </c>
      <c r="B11" t="s">
        <v>174</v>
      </c>
      <c r="C11" t="s">
        <v>13</v>
      </c>
      <c r="D11">
        <v>27428</v>
      </c>
      <c r="E11">
        <v>421220</v>
      </c>
      <c r="F11">
        <v>7.4182309999999996</v>
      </c>
      <c r="G11">
        <v>7</v>
      </c>
      <c r="H11">
        <v>91.847999999999999</v>
      </c>
      <c r="I11">
        <v>23.3</v>
      </c>
      <c r="J11">
        <v>17.399999999999999</v>
      </c>
      <c r="K11">
        <v>60</v>
      </c>
      <c r="L11">
        <v>1.0136000000000001</v>
      </c>
      <c r="M11">
        <v>88.671999999999997</v>
      </c>
      <c r="N11">
        <v>93.971999999999994</v>
      </c>
      <c r="O11">
        <v>92.382000000000005</v>
      </c>
      <c r="P11">
        <v>19.3</v>
      </c>
      <c r="Q11">
        <v>30.3</v>
      </c>
      <c r="R11">
        <v>20.399999999999999</v>
      </c>
      <c r="S11">
        <v>5.41</v>
      </c>
      <c r="T11" s="16">
        <v>26</v>
      </c>
      <c r="U11" s="23">
        <f t="shared" si="0"/>
        <v>400</v>
      </c>
      <c r="V11" s="16"/>
    </row>
    <row r="12" spans="1:24">
      <c r="A12" s="16">
        <v>26</v>
      </c>
      <c r="B12" t="s">
        <v>173</v>
      </c>
      <c r="C12" t="s">
        <v>13</v>
      </c>
      <c r="D12">
        <v>27028</v>
      </c>
      <c r="E12">
        <v>421165</v>
      </c>
      <c r="F12">
        <v>7.2364179999999996</v>
      </c>
      <c r="G12">
        <v>7</v>
      </c>
      <c r="H12">
        <v>89.716999999999999</v>
      </c>
      <c r="I12">
        <v>22.7</v>
      </c>
      <c r="J12">
        <v>28.1</v>
      </c>
      <c r="K12">
        <v>74.3</v>
      </c>
      <c r="L12">
        <v>1.0130999999999999</v>
      </c>
      <c r="M12">
        <v>85.819000000000003</v>
      </c>
      <c r="N12">
        <v>92.995000000000005</v>
      </c>
      <c r="O12">
        <v>90.218000000000004</v>
      </c>
      <c r="P12">
        <v>19.7</v>
      </c>
      <c r="Q12">
        <v>27.2</v>
      </c>
      <c r="R12">
        <v>21.4</v>
      </c>
      <c r="S12">
        <v>5.41</v>
      </c>
      <c r="T12" s="16">
        <v>25</v>
      </c>
      <c r="U12" s="23">
        <f t="shared" si="0"/>
        <v>663</v>
      </c>
      <c r="V12" s="16"/>
    </row>
    <row r="13" spans="1:24">
      <c r="A13" s="16">
        <v>25</v>
      </c>
      <c r="B13" t="s">
        <v>172</v>
      </c>
      <c r="C13" t="s">
        <v>13</v>
      </c>
      <c r="D13">
        <v>26365</v>
      </c>
      <c r="E13">
        <v>421072</v>
      </c>
      <c r="F13">
        <v>7.2306379999999999</v>
      </c>
      <c r="G13">
        <v>7</v>
      </c>
      <c r="H13">
        <v>89.811999999999998</v>
      </c>
      <c r="I13">
        <v>22.4</v>
      </c>
      <c r="J13">
        <v>32.299999999999997</v>
      </c>
      <c r="K13">
        <v>71.2</v>
      </c>
      <c r="L13">
        <v>1.0129999999999999</v>
      </c>
      <c r="M13">
        <v>85.795000000000002</v>
      </c>
      <c r="N13">
        <v>93.38</v>
      </c>
      <c r="O13">
        <v>90.293999999999997</v>
      </c>
      <c r="P13">
        <v>18.5</v>
      </c>
      <c r="Q13">
        <v>27</v>
      </c>
      <c r="R13">
        <v>21.9</v>
      </c>
      <c r="S13">
        <v>5.41</v>
      </c>
      <c r="T13" s="16">
        <v>24</v>
      </c>
      <c r="U13" s="23">
        <f t="shared" si="0"/>
        <v>760</v>
      </c>
      <c r="V13" s="16"/>
    </row>
    <row r="14" spans="1:24">
      <c r="A14" s="16">
        <v>24</v>
      </c>
      <c r="B14" t="s">
        <v>171</v>
      </c>
      <c r="C14" t="s">
        <v>13</v>
      </c>
      <c r="D14">
        <v>25605</v>
      </c>
      <c r="E14">
        <v>420966</v>
      </c>
      <c r="F14">
        <v>6.9449519999999998</v>
      </c>
      <c r="G14">
        <v>7</v>
      </c>
      <c r="H14">
        <v>89.075999999999993</v>
      </c>
      <c r="I14">
        <v>23.2</v>
      </c>
      <c r="J14">
        <v>34.1</v>
      </c>
      <c r="K14">
        <v>67.599999999999994</v>
      </c>
      <c r="L14">
        <v>1.0124</v>
      </c>
      <c r="M14">
        <v>86.037999999999997</v>
      </c>
      <c r="N14">
        <v>91.738</v>
      </c>
      <c r="O14">
        <v>86.203000000000003</v>
      </c>
      <c r="P14">
        <v>20.3</v>
      </c>
      <c r="Q14">
        <v>27.5</v>
      </c>
      <c r="R14">
        <v>21.5</v>
      </c>
      <c r="S14">
        <v>5.41</v>
      </c>
      <c r="T14" s="16">
        <v>23</v>
      </c>
      <c r="U14" s="23">
        <f t="shared" si="0"/>
        <v>807</v>
      </c>
      <c r="V14" s="16"/>
    </row>
    <row r="15" spans="1:24">
      <c r="A15" s="16">
        <v>23</v>
      </c>
      <c r="B15" t="s">
        <v>170</v>
      </c>
      <c r="C15" t="s">
        <v>13</v>
      </c>
      <c r="D15">
        <v>24798</v>
      </c>
      <c r="E15">
        <v>420852</v>
      </c>
      <c r="F15">
        <v>6.9635119999999997</v>
      </c>
      <c r="G15">
        <v>7</v>
      </c>
      <c r="H15">
        <v>89.397999999999996</v>
      </c>
      <c r="I15">
        <v>23.6</v>
      </c>
      <c r="J15">
        <v>33.9</v>
      </c>
      <c r="K15">
        <v>72.7</v>
      </c>
      <c r="L15">
        <v>1.0124</v>
      </c>
      <c r="M15">
        <v>86.340999999999994</v>
      </c>
      <c r="N15">
        <v>91.966999999999999</v>
      </c>
      <c r="O15">
        <v>86.656000000000006</v>
      </c>
      <c r="P15">
        <v>20.399999999999999</v>
      </c>
      <c r="Q15">
        <v>29.1</v>
      </c>
      <c r="R15">
        <v>22.1</v>
      </c>
      <c r="S15">
        <v>5.42</v>
      </c>
      <c r="T15" s="16">
        <v>22</v>
      </c>
      <c r="U15" s="23">
        <f t="shared" si="0"/>
        <v>799</v>
      </c>
      <c r="V15" s="16"/>
    </row>
    <row r="16" spans="1:24" s="25" customFormat="1">
      <c r="A16" s="21">
        <v>22</v>
      </c>
      <c r="B16" t="s">
        <v>169</v>
      </c>
      <c r="C16" t="s">
        <v>13</v>
      </c>
      <c r="D16">
        <v>23999</v>
      </c>
      <c r="E16">
        <v>420740</v>
      </c>
      <c r="F16">
        <v>7.0319830000000003</v>
      </c>
      <c r="G16">
        <v>7</v>
      </c>
      <c r="H16">
        <v>90.239000000000004</v>
      </c>
      <c r="I16">
        <v>23.7</v>
      </c>
      <c r="J16">
        <v>31.6</v>
      </c>
      <c r="K16">
        <v>76.5</v>
      </c>
      <c r="L16">
        <v>1.0125</v>
      </c>
      <c r="M16">
        <v>86.757000000000005</v>
      </c>
      <c r="N16">
        <v>95.05</v>
      </c>
      <c r="O16">
        <v>87.641000000000005</v>
      </c>
      <c r="P16">
        <v>19.899999999999999</v>
      </c>
      <c r="Q16">
        <v>28.5</v>
      </c>
      <c r="R16">
        <v>22.2</v>
      </c>
      <c r="S16">
        <v>5.42</v>
      </c>
      <c r="T16" s="22">
        <v>21</v>
      </c>
      <c r="U16" s="23">
        <f t="shared" si="0"/>
        <v>747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23252</v>
      </c>
      <c r="E17">
        <v>420636</v>
      </c>
      <c r="F17">
        <v>7.2274419999999999</v>
      </c>
      <c r="G17">
        <v>7</v>
      </c>
      <c r="H17">
        <v>91.733000000000004</v>
      </c>
      <c r="I17">
        <v>23.3</v>
      </c>
      <c r="J17">
        <v>15.4</v>
      </c>
      <c r="K17">
        <v>45.7</v>
      </c>
      <c r="L17">
        <v>1.0130999999999999</v>
      </c>
      <c r="M17">
        <v>87.623999999999995</v>
      </c>
      <c r="N17">
        <v>93.513999999999996</v>
      </c>
      <c r="O17">
        <v>89.906000000000006</v>
      </c>
      <c r="P17">
        <v>18.600000000000001</v>
      </c>
      <c r="Q17">
        <v>29.8</v>
      </c>
      <c r="R17">
        <v>20.9</v>
      </c>
      <c r="S17">
        <v>5.41</v>
      </c>
      <c r="T17" s="16">
        <v>20</v>
      </c>
      <c r="U17" s="23">
        <f t="shared" si="0"/>
        <v>350</v>
      </c>
      <c r="V17" s="16"/>
    </row>
    <row r="18" spans="1:22">
      <c r="A18" s="16">
        <v>20</v>
      </c>
      <c r="B18" t="s">
        <v>167</v>
      </c>
      <c r="C18" t="s">
        <v>13</v>
      </c>
      <c r="D18">
        <v>22902</v>
      </c>
      <c r="E18">
        <v>420588</v>
      </c>
      <c r="F18">
        <v>7.3882070000000004</v>
      </c>
      <c r="G18">
        <v>7</v>
      </c>
      <c r="H18">
        <v>92.131</v>
      </c>
      <c r="I18">
        <v>22.4</v>
      </c>
      <c r="J18">
        <v>17.3</v>
      </c>
      <c r="K18">
        <v>56.2</v>
      </c>
      <c r="L18">
        <v>1.0135000000000001</v>
      </c>
      <c r="M18">
        <v>89.665999999999997</v>
      </c>
      <c r="N18">
        <v>94.572000000000003</v>
      </c>
      <c r="O18">
        <v>91.927000000000007</v>
      </c>
      <c r="P18">
        <v>18.8</v>
      </c>
      <c r="Q18">
        <v>27.6</v>
      </c>
      <c r="R18">
        <v>20.3</v>
      </c>
      <c r="S18">
        <v>5.42</v>
      </c>
      <c r="T18" s="16">
        <v>19</v>
      </c>
      <c r="U18" s="23">
        <f t="shared" si="0"/>
        <v>396</v>
      </c>
      <c r="V18" s="16"/>
    </row>
    <row r="19" spans="1:22">
      <c r="A19" s="16">
        <v>19</v>
      </c>
      <c r="B19" t="s">
        <v>166</v>
      </c>
      <c r="C19" t="s">
        <v>13</v>
      </c>
      <c r="D19">
        <v>22506</v>
      </c>
      <c r="E19">
        <v>420534</v>
      </c>
      <c r="F19">
        <v>7.3340569999999996</v>
      </c>
      <c r="G19">
        <v>7</v>
      </c>
      <c r="H19">
        <v>91.316000000000003</v>
      </c>
      <c r="I19">
        <v>21.7</v>
      </c>
      <c r="J19">
        <v>27.6</v>
      </c>
      <c r="K19">
        <v>72.599999999999994</v>
      </c>
      <c r="L19">
        <v>1.0134000000000001</v>
      </c>
      <c r="M19">
        <v>87.988</v>
      </c>
      <c r="N19">
        <v>93.734999999999999</v>
      </c>
      <c r="O19">
        <v>91.289000000000001</v>
      </c>
      <c r="P19">
        <v>18.3</v>
      </c>
      <c r="Q19">
        <v>25.8</v>
      </c>
      <c r="R19">
        <v>20.6</v>
      </c>
      <c r="S19">
        <v>5.42</v>
      </c>
      <c r="T19" s="16">
        <v>18</v>
      </c>
      <c r="U19" s="23">
        <f t="shared" si="0"/>
        <v>650</v>
      </c>
      <c r="V19" s="16"/>
    </row>
    <row r="20" spans="1:22">
      <c r="A20" s="16">
        <v>18</v>
      </c>
      <c r="B20" t="s">
        <v>165</v>
      </c>
      <c r="C20" t="s">
        <v>13</v>
      </c>
      <c r="D20">
        <v>21856</v>
      </c>
      <c r="E20">
        <v>420444</v>
      </c>
      <c r="F20">
        <v>7.1579059999999997</v>
      </c>
      <c r="G20">
        <v>7</v>
      </c>
      <c r="H20">
        <v>89.897000000000006</v>
      </c>
      <c r="I20">
        <v>22.8</v>
      </c>
      <c r="J20">
        <v>28.3</v>
      </c>
      <c r="K20">
        <v>74.900000000000006</v>
      </c>
      <c r="L20">
        <v>1.0128999999999999</v>
      </c>
      <c r="M20">
        <v>87.27</v>
      </c>
      <c r="N20">
        <v>92.125</v>
      </c>
      <c r="O20">
        <v>89.218999999999994</v>
      </c>
      <c r="P20">
        <v>19.600000000000001</v>
      </c>
      <c r="Q20">
        <v>27.6</v>
      </c>
      <c r="R20">
        <v>21.7</v>
      </c>
      <c r="S20">
        <v>5.42</v>
      </c>
      <c r="T20" s="16">
        <v>17</v>
      </c>
      <c r="U20" s="23">
        <f t="shared" si="0"/>
        <v>662</v>
      </c>
      <c r="V20" s="16"/>
    </row>
    <row r="21" spans="1:22">
      <c r="A21" s="16">
        <v>17</v>
      </c>
      <c r="B21" t="s">
        <v>164</v>
      </c>
      <c r="C21" t="s">
        <v>13</v>
      </c>
      <c r="D21">
        <v>21194</v>
      </c>
      <c r="E21">
        <v>420352</v>
      </c>
      <c r="F21">
        <v>7.0630259999999998</v>
      </c>
      <c r="G21">
        <v>7</v>
      </c>
      <c r="H21">
        <v>90.108000000000004</v>
      </c>
      <c r="I21">
        <v>22.3</v>
      </c>
      <c r="J21">
        <v>32.700000000000003</v>
      </c>
      <c r="K21">
        <v>73.3</v>
      </c>
      <c r="L21">
        <v>1.0125999999999999</v>
      </c>
      <c r="M21">
        <v>86.465999999999994</v>
      </c>
      <c r="N21">
        <v>93.563000000000002</v>
      </c>
      <c r="O21">
        <v>87.951999999999998</v>
      </c>
      <c r="P21">
        <v>18.5</v>
      </c>
      <c r="Q21">
        <v>26.3</v>
      </c>
      <c r="R21">
        <v>21.8</v>
      </c>
      <c r="S21">
        <v>5.42</v>
      </c>
      <c r="T21" s="16">
        <v>16</v>
      </c>
      <c r="U21" s="23">
        <f t="shared" si="0"/>
        <v>771</v>
      </c>
      <c r="V21" s="16"/>
    </row>
    <row r="22" spans="1:22">
      <c r="A22" s="16">
        <v>16</v>
      </c>
      <c r="B22" t="s">
        <v>149</v>
      </c>
      <c r="C22" t="s">
        <v>13</v>
      </c>
      <c r="D22">
        <v>20423</v>
      </c>
      <c r="E22">
        <v>420245</v>
      </c>
      <c r="F22">
        <v>7.0946059999999997</v>
      </c>
      <c r="G22">
        <v>7</v>
      </c>
      <c r="H22">
        <v>89.86</v>
      </c>
      <c r="I22">
        <v>22.9</v>
      </c>
      <c r="J22">
        <v>34.299999999999997</v>
      </c>
      <c r="K22">
        <v>74.900000000000006</v>
      </c>
      <c r="L22">
        <v>1.0126999999999999</v>
      </c>
      <c r="M22">
        <v>86.843999999999994</v>
      </c>
      <c r="N22">
        <v>94.85</v>
      </c>
      <c r="O22">
        <v>88.384</v>
      </c>
      <c r="P22">
        <v>19.899999999999999</v>
      </c>
      <c r="Q22">
        <v>26.9</v>
      </c>
      <c r="R22">
        <v>21.8</v>
      </c>
      <c r="S22">
        <v>5.42</v>
      </c>
      <c r="T22" s="16">
        <v>15</v>
      </c>
      <c r="U22" s="23">
        <f t="shared" si="0"/>
        <v>812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19611</v>
      </c>
      <c r="E23">
        <v>420132</v>
      </c>
      <c r="F23">
        <v>7.1789360000000002</v>
      </c>
      <c r="G23">
        <v>7</v>
      </c>
      <c r="H23">
        <v>89.959000000000003</v>
      </c>
      <c r="I23">
        <v>21.9</v>
      </c>
      <c r="J23">
        <v>14.6</v>
      </c>
      <c r="K23">
        <v>61.9</v>
      </c>
      <c r="L23">
        <v>1.0129999999999999</v>
      </c>
      <c r="M23">
        <v>87.55</v>
      </c>
      <c r="N23">
        <v>91.786000000000001</v>
      </c>
      <c r="O23">
        <v>89.233000000000004</v>
      </c>
      <c r="P23">
        <v>18.600000000000001</v>
      </c>
      <c r="Q23">
        <v>27.6</v>
      </c>
      <c r="R23">
        <v>20.9</v>
      </c>
      <c r="S23">
        <v>5.4</v>
      </c>
      <c r="T23" s="22">
        <v>14</v>
      </c>
      <c r="U23" s="23">
        <f t="shared" si="0"/>
        <v>327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19284</v>
      </c>
      <c r="E24">
        <v>420086</v>
      </c>
      <c r="F24">
        <v>7.2975490000000001</v>
      </c>
      <c r="G24">
        <v>7</v>
      </c>
      <c r="H24">
        <v>92.611000000000004</v>
      </c>
      <c r="I24">
        <v>22</v>
      </c>
      <c r="J24">
        <v>13.8</v>
      </c>
      <c r="K24">
        <v>29.6</v>
      </c>
      <c r="L24">
        <v>1.0135000000000001</v>
      </c>
      <c r="M24">
        <v>89.009</v>
      </c>
      <c r="N24">
        <v>94.873999999999995</v>
      </c>
      <c r="O24">
        <v>90.253</v>
      </c>
      <c r="P24">
        <v>17.8</v>
      </c>
      <c r="Q24">
        <v>27.8</v>
      </c>
      <c r="R24">
        <v>19.2</v>
      </c>
      <c r="S24">
        <v>5.4</v>
      </c>
      <c r="T24" s="16">
        <v>13</v>
      </c>
      <c r="U24" s="23">
        <f>D24-D25</f>
        <v>306</v>
      </c>
      <c r="V24" s="16"/>
    </row>
    <row r="25" spans="1:22">
      <c r="A25" s="16">
        <v>13</v>
      </c>
      <c r="B25" t="s">
        <v>152</v>
      </c>
      <c r="C25" t="s">
        <v>13</v>
      </c>
      <c r="D25">
        <v>18978</v>
      </c>
      <c r="E25">
        <v>420045</v>
      </c>
      <c r="F25">
        <v>7.4402220000000003</v>
      </c>
      <c r="G25">
        <v>7</v>
      </c>
      <c r="H25">
        <v>93.228999999999999</v>
      </c>
      <c r="I25">
        <v>22.3</v>
      </c>
      <c r="J25">
        <v>17.2</v>
      </c>
      <c r="K25">
        <v>64.099999999999994</v>
      </c>
      <c r="L25">
        <v>1.0137</v>
      </c>
      <c r="M25">
        <v>91.57</v>
      </c>
      <c r="N25">
        <v>94.867000000000004</v>
      </c>
      <c r="O25">
        <v>92.403999999999996</v>
      </c>
      <c r="P25">
        <v>18.100000000000001</v>
      </c>
      <c r="Q25">
        <v>28.3</v>
      </c>
      <c r="R25">
        <v>19.7</v>
      </c>
      <c r="S25">
        <v>5.4</v>
      </c>
      <c r="T25" s="16">
        <v>12</v>
      </c>
      <c r="U25" s="23">
        <f>D25-D26</f>
        <v>390</v>
      </c>
      <c r="V25" s="16"/>
    </row>
    <row r="26" spans="1:22">
      <c r="A26" s="16">
        <v>12</v>
      </c>
      <c r="B26" t="s">
        <v>153</v>
      </c>
      <c r="C26" t="s">
        <v>13</v>
      </c>
      <c r="D26">
        <v>18588</v>
      </c>
      <c r="E26">
        <v>419992</v>
      </c>
      <c r="F26">
        <v>7.4884750000000002</v>
      </c>
      <c r="G26">
        <v>7</v>
      </c>
      <c r="H26">
        <v>92.58</v>
      </c>
      <c r="I26">
        <v>20.9</v>
      </c>
      <c r="J26">
        <v>31.6</v>
      </c>
      <c r="K26">
        <v>72.599999999999994</v>
      </c>
      <c r="L26">
        <v>1.0137</v>
      </c>
      <c r="M26">
        <v>88.977999999999994</v>
      </c>
      <c r="N26">
        <v>94.367000000000004</v>
      </c>
      <c r="O26">
        <v>93.507999999999996</v>
      </c>
      <c r="P26">
        <v>18.100000000000001</v>
      </c>
      <c r="Q26">
        <v>22.3</v>
      </c>
      <c r="R26">
        <v>20.9</v>
      </c>
      <c r="S26">
        <v>5.4</v>
      </c>
      <c r="T26" s="16">
        <v>11</v>
      </c>
      <c r="U26" s="23">
        <f t="shared" si="0"/>
        <v>747</v>
      </c>
      <c r="V26" s="16"/>
    </row>
    <row r="27" spans="1:22">
      <c r="A27" s="16">
        <v>11</v>
      </c>
      <c r="B27" t="s">
        <v>154</v>
      </c>
      <c r="C27" t="s">
        <v>13</v>
      </c>
      <c r="D27">
        <v>17841</v>
      </c>
      <c r="E27">
        <v>419892</v>
      </c>
      <c r="F27">
        <v>7.3710990000000001</v>
      </c>
      <c r="G27">
        <v>7</v>
      </c>
      <c r="H27">
        <v>90.8</v>
      </c>
      <c r="I27">
        <v>21.6</v>
      </c>
      <c r="J27">
        <v>29.2</v>
      </c>
      <c r="K27">
        <v>66.3</v>
      </c>
      <c r="L27">
        <v>1.0138</v>
      </c>
      <c r="M27">
        <v>88.703000000000003</v>
      </c>
      <c r="N27">
        <v>92.834999999999994</v>
      </c>
      <c r="O27">
        <v>90.994</v>
      </c>
      <c r="P27">
        <v>18.100000000000001</v>
      </c>
      <c r="Q27">
        <v>25.7</v>
      </c>
      <c r="R27">
        <v>18.399999999999999</v>
      </c>
      <c r="S27">
        <v>5.4</v>
      </c>
      <c r="T27" s="16">
        <v>10</v>
      </c>
      <c r="U27" s="23">
        <f t="shared" si="0"/>
        <v>689</v>
      </c>
      <c r="V27" s="16"/>
    </row>
    <row r="28" spans="1:22">
      <c r="A28" s="16">
        <v>10</v>
      </c>
      <c r="B28" t="s">
        <v>155</v>
      </c>
      <c r="C28" t="s">
        <v>13</v>
      </c>
      <c r="D28">
        <v>17152</v>
      </c>
      <c r="E28">
        <v>419797</v>
      </c>
      <c r="F28">
        <v>7.1168940000000003</v>
      </c>
      <c r="G28">
        <v>7</v>
      </c>
      <c r="H28">
        <v>90.061000000000007</v>
      </c>
      <c r="I28">
        <v>22.2</v>
      </c>
      <c r="J28">
        <v>30</v>
      </c>
      <c r="K28">
        <v>71.599999999999994</v>
      </c>
      <c r="L28">
        <v>1.0127999999999999</v>
      </c>
      <c r="M28">
        <v>85.766999999999996</v>
      </c>
      <c r="N28">
        <v>93.262</v>
      </c>
      <c r="O28">
        <v>88.602999999999994</v>
      </c>
      <c r="P28">
        <v>19.899999999999999</v>
      </c>
      <c r="Q28">
        <v>26</v>
      </c>
      <c r="R28">
        <v>21.5</v>
      </c>
      <c r="S28">
        <v>5.41</v>
      </c>
      <c r="T28" s="16">
        <v>9</v>
      </c>
      <c r="U28" s="23">
        <f t="shared" si="0"/>
        <v>709</v>
      </c>
      <c r="V28" s="16"/>
    </row>
    <row r="29" spans="1:22">
      <c r="A29" s="16">
        <v>9</v>
      </c>
      <c r="B29" t="s">
        <v>156</v>
      </c>
      <c r="C29" t="s">
        <v>13</v>
      </c>
      <c r="D29">
        <v>16443</v>
      </c>
      <c r="E29">
        <v>419698</v>
      </c>
      <c r="F29">
        <v>7.083634</v>
      </c>
      <c r="G29">
        <v>7</v>
      </c>
      <c r="H29">
        <v>89.567999999999998</v>
      </c>
      <c r="I29">
        <v>21.6</v>
      </c>
      <c r="J29">
        <v>31.3</v>
      </c>
      <c r="K29">
        <v>74.400000000000006</v>
      </c>
      <c r="L29">
        <v>1.0126999999999999</v>
      </c>
      <c r="M29">
        <v>86.302999999999997</v>
      </c>
      <c r="N29">
        <v>92.313999999999993</v>
      </c>
      <c r="O29">
        <v>88.108999999999995</v>
      </c>
      <c r="P29">
        <v>18.2</v>
      </c>
      <c r="Q29">
        <v>25.4</v>
      </c>
      <c r="R29">
        <v>21.5</v>
      </c>
      <c r="S29">
        <v>5.4</v>
      </c>
      <c r="T29" s="16">
        <v>8</v>
      </c>
      <c r="U29" s="23">
        <f t="shared" si="0"/>
        <v>740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15703</v>
      </c>
      <c r="E30">
        <v>419595</v>
      </c>
      <c r="F30">
        <v>7.0059880000000003</v>
      </c>
      <c r="G30">
        <v>7</v>
      </c>
      <c r="H30">
        <v>90.323999999999998</v>
      </c>
      <c r="I30">
        <v>22.5</v>
      </c>
      <c r="J30">
        <v>28.6</v>
      </c>
      <c r="K30">
        <v>68.400000000000006</v>
      </c>
      <c r="L30">
        <v>1.0125999999999999</v>
      </c>
      <c r="M30">
        <v>86.870999999999995</v>
      </c>
      <c r="N30">
        <v>92.72</v>
      </c>
      <c r="O30">
        <v>86.870999999999995</v>
      </c>
      <c r="P30">
        <v>19</v>
      </c>
      <c r="Q30">
        <v>27.6</v>
      </c>
      <c r="R30">
        <v>21</v>
      </c>
      <c r="S30">
        <v>5.41</v>
      </c>
      <c r="T30" s="22">
        <v>7</v>
      </c>
      <c r="U30" s="23">
        <f t="shared" si="0"/>
        <v>675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15028</v>
      </c>
      <c r="E31">
        <v>419502</v>
      </c>
      <c r="F31">
        <v>7.1200020000000004</v>
      </c>
      <c r="G31">
        <v>7</v>
      </c>
      <c r="H31">
        <v>92.298000000000002</v>
      </c>
      <c r="I31">
        <v>21.3</v>
      </c>
      <c r="J31">
        <v>15.6</v>
      </c>
      <c r="K31">
        <v>61.3</v>
      </c>
      <c r="L31">
        <v>1.0128999999999999</v>
      </c>
      <c r="M31">
        <v>88.4</v>
      </c>
      <c r="N31">
        <v>94.623999999999995</v>
      </c>
      <c r="O31">
        <v>88.423000000000002</v>
      </c>
      <c r="P31">
        <v>18.899999999999999</v>
      </c>
      <c r="Q31">
        <v>26.7</v>
      </c>
      <c r="R31">
        <v>20.9</v>
      </c>
      <c r="S31">
        <v>5.41</v>
      </c>
      <c r="T31" s="16">
        <v>6</v>
      </c>
      <c r="U31" s="23">
        <f t="shared" si="0"/>
        <v>355</v>
      </c>
      <c r="V31" s="5"/>
    </row>
    <row r="32" spans="1:22">
      <c r="A32" s="16">
        <v>6</v>
      </c>
      <c r="B32" t="s">
        <v>159</v>
      </c>
      <c r="C32" t="s">
        <v>13</v>
      </c>
      <c r="D32">
        <v>14673</v>
      </c>
      <c r="E32">
        <v>419454</v>
      </c>
      <c r="F32">
        <v>7.4347580000000004</v>
      </c>
      <c r="G32">
        <v>7</v>
      </c>
      <c r="H32">
        <v>92.524000000000001</v>
      </c>
      <c r="I32">
        <v>22.2</v>
      </c>
      <c r="J32">
        <v>20.399999999999999</v>
      </c>
      <c r="K32">
        <v>61.8</v>
      </c>
      <c r="L32">
        <v>1.0136000000000001</v>
      </c>
      <c r="M32">
        <v>90.739000000000004</v>
      </c>
      <c r="N32">
        <v>93.855999999999995</v>
      </c>
      <c r="O32">
        <v>92.57</v>
      </c>
      <c r="P32">
        <v>19.2</v>
      </c>
      <c r="Q32">
        <v>28.4</v>
      </c>
      <c r="R32">
        <v>20.3</v>
      </c>
      <c r="S32">
        <v>5.41</v>
      </c>
      <c r="T32" s="16">
        <v>5</v>
      </c>
      <c r="U32" s="23">
        <f t="shared" si="0"/>
        <v>474</v>
      </c>
      <c r="V32" s="5"/>
    </row>
    <row r="33" spans="1:22">
      <c r="A33" s="16">
        <v>5</v>
      </c>
      <c r="B33" t="s">
        <v>160</v>
      </c>
      <c r="C33" t="s">
        <v>13</v>
      </c>
      <c r="D33">
        <v>14199</v>
      </c>
      <c r="E33">
        <v>419389</v>
      </c>
      <c r="F33">
        <v>7.4074739999999997</v>
      </c>
      <c r="G33">
        <v>7</v>
      </c>
      <c r="H33">
        <v>90.76</v>
      </c>
      <c r="I33">
        <v>22.2</v>
      </c>
      <c r="J33">
        <v>29</v>
      </c>
      <c r="K33">
        <v>71.2</v>
      </c>
      <c r="L33">
        <v>1.0135000000000001</v>
      </c>
      <c r="M33">
        <v>87.691000000000003</v>
      </c>
      <c r="N33">
        <v>93.412999999999997</v>
      </c>
      <c r="O33">
        <v>92.402000000000001</v>
      </c>
      <c r="P33">
        <v>19.2</v>
      </c>
      <c r="Q33">
        <v>25.7</v>
      </c>
      <c r="R33">
        <v>20.9</v>
      </c>
      <c r="S33">
        <v>5.41</v>
      </c>
      <c r="T33" s="16">
        <v>4</v>
      </c>
      <c r="U33" s="23">
        <f t="shared" si="0"/>
        <v>687</v>
      </c>
      <c r="V33" s="5"/>
    </row>
    <row r="34" spans="1:22">
      <c r="A34" s="16">
        <v>4</v>
      </c>
      <c r="B34" t="s">
        <v>161</v>
      </c>
      <c r="C34" t="s">
        <v>13</v>
      </c>
      <c r="D34">
        <v>13512</v>
      </c>
      <c r="E34">
        <v>419294</v>
      </c>
      <c r="F34">
        <v>7.2676309999999997</v>
      </c>
      <c r="G34">
        <v>7</v>
      </c>
      <c r="H34">
        <v>90.393000000000001</v>
      </c>
      <c r="I34">
        <v>22.3</v>
      </c>
      <c r="J34">
        <v>29.4</v>
      </c>
      <c r="K34">
        <v>72.3</v>
      </c>
      <c r="L34">
        <v>1.0132000000000001</v>
      </c>
      <c r="M34">
        <v>86.772999999999996</v>
      </c>
      <c r="N34">
        <v>92.320999999999998</v>
      </c>
      <c r="O34">
        <v>90.478999999999999</v>
      </c>
      <c r="P34">
        <v>20.5</v>
      </c>
      <c r="Q34">
        <v>25.9</v>
      </c>
      <c r="R34">
        <v>20.9</v>
      </c>
      <c r="S34">
        <v>5.41</v>
      </c>
      <c r="T34" s="16">
        <v>3</v>
      </c>
      <c r="U34" s="23">
        <f t="shared" si="0"/>
        <v>695</v>
      </c>
      <c r="V34" s="5"/>
    </row>
    <row r="35" spans="1:22">
      <c r="A35" s="16">
        <v>3</v>
      </c>
      <c r="B35" t="s">
        <v>162</v>
      </c>
      <c r="C35" t="s">
        <v>13</v>
      </c>
      <c r="D35">
        <v>12817</v>
      </c>
      <c r="E35">
        <v>419198</v>
      </c>
      <c r="F35">
        <v>7.0401879999999997</v>
      </c>
      <c r="G35">
        <v>7</v>
      </c>
      <c r="H35">
        <v>89.494</v>
      </c>
      <c r="I35">
        <v>22.4</v>
      </c>
      <c r="J35">
        <v>31</v>
      </c>
      <c r="K35">
        <v>83.1</v>
      </c>
      <c r="L35">
        <v>1.0125999999999999</v>
      </c>
      <c r="M35">
        <v>86.379000000000005</v>
      </c>
      <c r="N35">
        <v>91.799000000000007</v>
      </c>
      <c r="O35">
        <v>87.588999999999999</v>
      </c>
      <c r="P35">
        <v>19.399999999999999</v>
      </c>
      <c r="Q35">
        <v>25.7</v>
      </c>
      <c r="R35">
        <v>21.7</v>
      </c>
      <c r="S35">
        <v>5.41</v>
      </c>
      <c r="T35" s="16">
        <v>2</v>
      </c>
      <c r="U35" s="23">
        <f t="shared" si="0"/>
        <v>727</v>
      </c>
      <c r="V35" s="5"/>
    </row>
    <row r="36" spans="1:22">
      <c r="A36" s="16">
        <v>2</v>
      </c>
      <c r="B36" t="s">
        <v>163</v>
      </c>
      <c r="C36" t="s">
        <v>13</v>
      </c>
      <c r="D36">
        <v>12090</v>
      </c>
      <c r="E36">
        <v>419096</v>
      </c>
      <c r="F36">
        <v>7.0478769999999997</v>
      </c>
      <c r="G36">
        <v>7</v>
      </c>
      <c r="H36">
        <v>90.594999999999999</v>
      </c>
      <c r="I36">
        <v>22.6</v>
      </c>
      <c r="J36">
        <v>29.6</v>
      </c>
      <c r="K36">
        <v>71.900000000000006</v>
      </c>
      <c r="L36">
        <v>1.0125999999999999</v>
      </c>
      <c r="M36">
        <v>87.228999999999999</v>
      </c>
      <c r="N36">
        <v>93.099000000000004</v>
      </c>
      <c r="O36">
        <v>87.787000000000006</v>
      </c>
      <c r="P36">
        <v>20.3</v>
      </c>
      <c r="Q36">
        <v>26.4</v>
      </c>
      <c r="R36">
        <v>22</v>
      </c>
      <c r="S36">
        <v>5.42</v>
      </c>
      <c r="T36" s="16">
        <v>1</v>
      </c>
      <c r="U36" s="23">
        <f t="shared" si="0"/>
        <v>697</v>
      </c>
      <c r="V36" s="5"/>
    </row>
    <row r="37" spans="1:22">
      <c r="A37" s="16">
        <v>1</v>
      </c>
      <c r="B37" t="s">
        <v>134</v>
      </c>
      <c r="C37" t="s">
        <v>13</v>
      </c>
      <c r="D37">
        <v>11393</v>
      </c>
      <c r="E37">
        <v>418999</v>
      </c>
      <c r="F37">
        <v>7.1037850000000002</v>
      </c>
      <c r="G37">
        <v>7</v>
      </c>
      <c r="H37">
        <v>89.894000000000005</v>
      </c>
      <c r="I37">
        <v>21.7</v>
      </c>
      <c r="J37">
        <v>29</v>
      </c>
      <c r="K37">
        <v>75.7</v>
      </c>
      <c r="L37">
        <v>1.0127999999999999</v>
      </c>
      <c r="M37">
        <v>84.772999999999996</v>
      </c>
      <c r="N37">
        <v>93.186999999999998</v>
      </c>
      <c r="O37">
        <v>88.298000000000002</v>
      </c>
      <c r="P37">
        <v>18.7</v>
      </c>
      <c r="Q37">
        <v>24.4</v>
      </c>
      <c r="R37">
        <v>21.2</v>
      </c>
      <c r="S37">
        <v>5.41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5"/>
  <sheetViews>
    <sheetView zoomScale="80" zoomScaleNormal="80" workbookViewId="0">
      <selection sqref="A1:XFD1048576"/>
    </sheetView>
  </sheetViews>
  <sheetFormatPr baseColWidth="10" defaultRowHeight="15"/>
  <cols>
    <col min="1" max="1" width="2" customWidth="1"/>
    <col min="3" max="3" width="14.42578125" style="64" bestFit="1" customWidth="1"/>
    <col min="23" max="28" width="11.5703125" bestFit="1" customWidth="1"/>
    <col min="29" max="29" width="12.28515625" bestFit="1" customWidth="1"/>
    <col min="30" max="35" width="11.5703125" bestFit="1" customWidth="1"/>
    <col min="36" max="36" width="11.42578125" customWidth="1"/>
    <col min="37" max="37" width="9.140625" customWidth="1"/>
    <col min="38" max="38" width="9.140625" style="62" bestFit="1" customWidth="1"/>
    <col min="39" max="39" width="12.28515625" style="62" bestFit="1" customWidth="1"/>
    <col min="40" max="40" width="2.7109375" customWidth="1"/>
    <col min="41" max="41" width="1" customWidth="1"/>
    <col min="42" max="42" width="3" customWidth="1"/>
    <col min="43" max="43" width="11.140625" bestFit="1" customWidth="1"/>
    <col min="44" max="44" width="2.42578125" customWidth="1"/>
  </cols>
  <sheetData>
    <row r="1" spans="2:43" s="56" customFormat="1" ht="36" customHeight="1">
      <c r="C1" s="64"/>
      <c r="AL1" s="62"/>
      <c r="AM1" s="96"/>
    </row>
    <row r="2" spans="2:43" s="56" customFormat="1" ht="16.5" thickBot="1">
      <c r="B2" s="57" t="s">
        <v>90</v>
      </c>
      <c r="C2" s="63">
        <v>1</v>
      </c>
      <c r="D2" s="56">
        <f>C2+1</f>
        <v>2</v>
      </c>
      <c r="E2" s="56">
        <f t="shared" ref="E2:AI2" si="0">D2+1</f>
        <v>3</v>
      </c>
      <c r="F2" s="56">
        <f t="shared" si="0"/>
        <v>4</v>
      </c>
      <c r="G2" s="56">
        <f t="shared" si="0"/>
        <v>5</v>
      </c>
      <c r="H2" s="56">
        <f t="shared" si="0"/>
        <v>6</v>
      </c>
      <c r="I2" s="56">
        <f t="shared" si="0"/>
        <v>7</v>
      </c>
      <c r="J2" s="56">
        <f t="shared" si="0"/>
        <v>8</v>
      </c>
      <c r="K2" s="56">
        <f t="shared" si="0"/>
        <v>9</v>
      </c>
      <c r="L2" s="56">
        <f t="shared" si="0"/>
        <v>10</v>
      </c>
      <c r="M2" s="56">
        <f t="shared" si="0"/>
        <v>11</v>
      </c>
      <c r="N2" s="56">
        <f t="shared" si="0"/>
        <v>12</v>
      </c>
      <c r="O2" s="56">
        <f t="shared" si="0"/>
        <v>13</v>
      </c>
      <c r="P2" s="56">
        <f t="shared" si="0"/>
        <v>14</v>
      </c>
      <c r="Q2" s="56">
        <f t="shared" si="0"/>
        <v>15</v>
      </c>
      <c r="R2" s="56">
        <f t="shared" si="0"/>
        <v>16</v>
      </c>
      <c r="S2" s="56">
        <f t="shared" si="0"/>
        <v>17</v>
      </c>
      <c r="T2" s="56">
        <f t="shared" si="0"/>
        <v>18</v>
      </c>
      <c r="U2" s="56">
        <f t="shared" si="0"/>
        <v>19</v>
      </c>
      <c r="V2" s="56">
        <f>U2+1</f>
        <v>20</v>
      </c>
      <c r="W2" s="56">
        <f t="shared" si="0"/>
        <v>21</v>
      </c>
      <c r="X2" s="56">
        <f t="shared" si="0"/>
        <v>22</v>
      </c>
      <c r="Y2" s="56">
        <f t="shared" si="0"/>
        <v>23</v>
      </c>
      <c r="Z2" s="56">
        <f t="shared" si="0"/>
        <v>24</v>
      </c>
      <c r="AA2" s="56">
        <f t="shared" si="0"/>
        <v>25</v>
      </c>
      <c r="AB2" s="56">
        <f t="shared" si="0"/>
        <v>26</v>
      </c>
      <c r="AC2" s="56">
        <f t="shared" si="0"/>
        <v>27</v>
      </c>
      <c r="AD2" s="56">
        <f t="shared" si="0"/>
        <v>28</v>
      </c>
      <c r="AE2" s="56">
        <f t="shared" si="0"/>
        <v>29</v>
      </c>
      <c r="AF2" s="56">
        <f t="shared" si="0"/>
        <v>30</v>
      </c>
      <c r="AG2" s="56">
        <f>AF2+1</f>
        <v>31</v>
      </c>
      <c r="AH2" s="56">
        <f t="shared" si="0"/>
        <v>32</v>
      </c>
      <c r="AI2" s="56">
        <f t="shared" si="0"/>
        <v>33</v>
      </c>
      <c r="AJ2" s="56">
        <f>AI2+1</f>
        <v>34</v>
      </c>
      <c r="AK2" s="56" t="s">
        <v>126</v>
      </c>
      <c r="AL2" s="62" t="s">
        <v>125</v>
      </c>
      <c r="AM2" s="97">
        <f>AO2</f>
        <v>-2.2551026107345542E-3</v>
      </c>
      <c r="AO2" s="56">
        <f>AVERAGE(AO5:AO29)</f>
        <v>-2.2551026107345542E-3</v>
      </c>
    </row>
    <row r="3" spans="2:43" ht="15.75" thickBot="1">
      <c r="B3" s="93" t="s">
        <v>89</v>
      </c>
      <c r="C3" s="94" t="s">
        <v>124</v>
      </c>
      <c r="D3" s="95" t="s">
        <v>91</v>
      </c>
      <c r="E3" s="95" t="s">
        <v>92</v>
      </c>
      <c r="F3" s="95" t="s">
        <v>93</v>
      </c>
      <c r="G3" s="95" t="s">
        <v>94</v>
      </c>
      <c r="H3" s="95" t="s">
        <v>95</v>
      </c>
      <c r="I3" s="95" t="s">
        <v>96</v>
      </c>
      <c r="J3" s="95" t="s">
        <v>97</v>
      </c>
      <c r="K3" s="95" t="s">
        <v>98</v>
      </c>
      <c r="L3" s="95" t="s">
        <v>99</v>
      </c>
      <c r="M3" s="95" t="s">
        <v>100</v>
      </c>
      <c r="N3" s="95" t="s">
        <v>101</v>
      </c>
      <c r="O3" s="95" t="s">
        <v>102</v>
      </c>
      <c r="P3" s="95" t="s">
        <v>103</v>
      </c>
      <c r="Q3" s="95" t="s">
        <v>104</v>
      </c>
      <c r="R3" s="95" t="s">
        <v>105</v>
      </c>
      <c r="S3" s="95" t="s">
        <v>106</v>
      </c>
      <c r="T3" s="95" t="s">
        <v>107</v>
      </c>
      <c r="U3" s="95" t="s">
        <v>108</v>
      </c>
      <c r="V3" s="95" t="s">
        <v>109</v>
      </c>
      <c r="W3" s="95" t="s">
        <v>110</v>
      </c>
      <c r="X3" s="95" t="s">
        <v>111</v>
      </c>
      <c r="Y3" s="95" t="s">
        <v>112</v>
      </c>
      <c r="Z3" s="95" t="s">
        <v>113</v>
      </c>
      <c r="AA3" s="95" t="s">
        <v>114</v>
      </c>
      <c r="AB3" s="95" t="s">
        <v>115</v>
      </c>
      <c r="AC3" s="95" t="s">
        <v>116</v>
      </c>
      <c r="AD3" s="95" t="s">
        <v>122</v>
      </c>
      <c r="AE3" s="95" t="s">
        <v>117</v>
      </c>
      <c r="AF3" s="95" t="s">
        <v>118</v>
      </c>
      <c r="AG3" s="95" t="s">
        <v>119</v>
      </c>
      <c r="AH3" s="95" t="s">
        <v>120</v>
      </c>
      <c r="AI3" s="95" t="s">
        <v>121</v>
      </c>
      <c r="AJ3" s="95" t="s">
        <v>123</v>
      </c>
      <c r="AK3" s="58"/>
      <c r="AL3" s="75"/>
    </row>
    <row r="4" spans="2:43">
      <c r="B4" s="59">
        <f>B5+1</f>
        <v>41851</v>
      </c>
      <c r="C4" s="104">
        <f>PIQ!N8</f>
        <v>120411.68999999999</v>
      </c>
      <c r="D4" s="65">
        <f>'AERnn C'!U6</f>
        <v>335</v>
      </c>
      <c r="E4" s="65">
        <f>'AER S'!U6</f>
        <v>216</v>
      </c>
      <c r="F4" s="65">
        <f>Avery!U6</f>
        <v>3346</v>
      </c>
      <c r="G4" s="65">
        <f>Beach!U6</f>
        <v>42</v>
      </c>
      <c r="H4" s="65">
        <f>Bravo!U6</f>
        <v>4029</v>
      </c>
      <c r="I4" s="65">
        <f>Comex!U6</f>
        <v>18757</v>
      </c>
      <c r="J4" s="65">
        <f>Copper!U6</f>
        <v>62</v>
      </c>
      <c r="K4" s="65">
        <f>Crown!U6</f>
        <v>1663</v>
      </c>
      <c r="L4" s="65">
        <f>DREnc!U6</f>
        <v>1160</v>
      </c>
      <c r="M4" s="65">
        <f>Eaton!U6</f>
        <v>272</v>
      </c>
      <c r="N4" s="65">
        <f>Elicamex!U6</f>
        <v>414</v>
      </c>
      <c r="O4" s="65">
        <f>Euro!U6</f>
        <v>3400</v>
      </c>
      <c r="P4" s="65">
        <f>Foam!U6</f>
        <v>4697</v>
      </c>
      <c r="Q4" s="65">
        <f>Fracsa!U6</f>
        <v>9558</v>
      </c>
      <c r="R4" s="65">
        <f>Hitachi!U6</f>
        <v>2420</v>
      </c>
      <c r="S4" s="65">
        <f>Ipc!U6</f>
        <v>2630</v>
      </c>
      <c r="T4" s="65">
        <f>Jafra!U6</f>
        <v>1793</v>
      </c>
      <c r="U4" s="65">
        <f>'KH Méx'!U6</f>
        <v>115</v>
      </c>
      <c r="V4" s="65">
        <f>Kluber!U6</f>
        <v>108</v>
      </c>
      <c r="W4" s="65">
        <f>Messier!U6</f>
        <v>986</v>
      </c>
      <c r="X4" s="65">
        <f>Metokote!U6</f>
        <v>1337</v>
      </c>
      <c r="Y4" s="65">
        <f>Mpi!U6</f>
        <v>0</v>
      </c>
      <c r="Z4" s="65">
        <f>Narmex!U6</f>
        <v>1622</v>
      </c>
      <c r="AA4" s="65">
        <f>Norgren!U6</f>
        <v>662</v>
      </c>
      <c r="AB4" s="65">
        <f>Rohm!U6</f>
        <v>1850</v>
      </c>
      <c r="AC4" s="65">
        <f>Ronal!U6</f>
        <v>26150</v>
      </c>
      <c r="AD4" s="65">
        <f>Samsung!U6</f>
        <v>16803</v>
      </c>
      <c r="AE4" s="65">
        <f>Securency!U6</f>
        <v>1175</v>
      </c>
      <c r="AF4" s="65">
        <f>Tafime!U6</f>
        <v>7349</v>
      </c>
      <c r="AG4" s="65">
        <f>'Frenos Trw'!U6</f>
        <v>3272</v>
      </c>
      <c r="AH4" s="65">
        <f>Valeo!U6</f>
        <v>1143</v>
      </c>
      <c r="AI4" s="66">
        <f>Vrk!U6</f>
        <v>2422</v>
      </c>
      <c r="AJ4" s="67">
        <f>SUM(D4:AI4)</f>
        <v>119788</v>
      </c>
      <c r="AK4" s="76">
        <f>C4-AJ4</f>
        <v>623.68999999998778</v>
      </c>
      <c r="AL4" s="82">
        <f t="shared" ref="AL4:AL34" si="1">(AJ4-C4)/C4</f>
        <v>-5.1796465941138098E-3</v>
      </c>
      <c r="AM4" s="84" t="s">
        <v>127</v>
      </c>
      <c r="AN4" s="74"/>
      <c r="AQ4" s="103">
        <f>SUM(C4:C6)</f>
        <v>369819.93899999995</v>
      </c>
    </row>
    <row r="5" spans="2:43" ht="15.75" thickBot="1">
      <c r="B5" s="59">
        <f t="shared" ref="B5:B32" si="2">B6+1</f>
        <v>41850</v>
      </c>
      <c r="C5" s="104">
        <f>PIQ!N9</f>
        <v>122185.394</v>
      </c>
      <c r="D5" s="65">
        <f>'AERnn C'!U7</f>
        <v>393</v>
      </c>
      <c r="E5" s="65">
        <f>'AER S'!U7</f>
        <v>237</v>
      </c>
      <c r="F5" s="65">
        <f>Avery!U7</f>
        <v>3250</v>
      </c>
      <c r="G5" s="65">
        <f>Beach!U7</f>
        <v>44</v>
      </c>
      <c r="H5" s="65">
        <f>Bravo!U7</f>
        <v>4131</v>
      </c>
      <c r="I5" s="65">
        <f>Comex!U7</f>
        <v>19224</v>
      </c>
      <c r="J5" s="65">
        <f>Copper!U7</f>
        <v>60</v>
      </c>
      <c r="K5" s="65">
        <f>Crown!U7</f>
        <v>1170</v>
      </c>
      <c r="L5" s="65">
        <f>DREnc!U7</f>
        <v>1191</v>
      </c>
      <c r="M5" s="65">
        <f>Eaton!U7</f>
        <v>276</v>
      </c>
      <c r="N5" s="65">
        <f>Elicamex!U7</f>
        <v>76</v>
      </c>
      <c r="O5" s="65">
        <f>Euro!U7</f>
        <v>3896</v>
      </c>
      <c r="P5" s="65">
        <f>Foam!U7</f>
        <v>6516</v>
      </c>
      <c r="Q5" s="65">
        <f>Fracsa!U7</f>
        <v>9224</v>
      </c>
      <c r="R5" s="65">
        <f>Hitachi!U7</f>
        <v>2401</v>
      </c>
      <c r="S5" s="65">
        <f>Ipc!U7</f>
        <v>2818</v>
      </c>
      <c r="T5" s="65">
        <f>Jafra!U7</f>
        <v>1793</v>
      </c>
      <c r="U5" s="65">
        <f>'KH Méx'!U7</f>
        <v>115</v>
      </c>
      <c r="V5" s="65">
        <f>Kluber!U7</f>
        <v>110</v>
      </c>
      <c r="W5" s="65">
        <f>Messier!U7</f>
        <v>1037</v>
      </c>
      <c r="X5" s="65">
        <f>Metokote!U7</f>
        <v>1655</v>
      </c>
      <c r="Y5" s="65">
        <f>Mpi!U7</f>
        <v>0</v>
      </c>
      <c r="Z5" s="65">
        <f>Narmex!U7</f>
        <v>1682</v>
      </c>
      <c r="AA5" s="65">
        <f>Norgren!U7</f>
        <v>744</v>
      </c>
      <c r="AB5" s="65">
        <f>Rohm!U7</f>
        <v>1357</v>
      </c>
      <c r="AC5" s="65">
        <f>Ronal!U7</f>
        <v>27807</v>
      </c>
      <c r="AD5" s="65">
        <f>Samsung!U7</f>
        <v>15655</v>
      </c>
      <c r="AE5" s="65">
        <f>Securency!U7</f>
        <v>303</v>
      </c>
      <c r="AF5" s="65">
        <f>Tafime!U7</f>
        <v>7425</v>
      </c>
      <c r="AG5" s="65">
        <f>'Frenos Trw'!U7</f>
        <v>3267</v>
      </c>
      <c r="AH5" s="65">
        <f>Valeo!U7</f>
        <v>1127</v>
      </c>
      <c r="AI5" s="66">
        <f>Vrk!U7</f>
        <v>2404</v>
      </c>
      <c r="AJ5" s="67">
        <f t="shared" ref="AJ5:AJ34" si="3">SUM(D5:AI5)</f>
        <v>121388</v>
      </c>
      <c r="AK5" s="76">
        <f t="shared" ref="AK5:AK34" si="4">C5-AJ5</f>
        <v>797.39400000000023</v>
      </c>
      <c r="AL5" s="83">
        <f t="shared" si="1"/>
        <v>-6.526099183344289E-3</v>
      </c>
      <c r="AM5" s="88">
        <f>AVERAGE(AL4:AL6)</f>
        <v>-5.9687739746458026E-3</v>
      </c>
      <c r="AO5">
        <f>AN5</f>
        <v>0</v>
      </c>
    </row>
    <row r="6" spans="2:43" ht="15.75" thickBot="1">
      <c r="B6" s="59">
        <f t="shared" si="2"/>
        <v>41849</v>
      </c>
      <c r="C6" s="104">
        <f>PIQ!N10</f>
        <v>127222.855</v>
      </c>
      <c r="D6" s="65">
        <f>'AERnn C'!U8</f>
        <v>476</v>
      </c>
      <c r="E6" s="65">
        <f>'AER S'!U8</f>
        <v>275</v>
      </c>
      <c r="F6" s="65">
        <f>Avery!U8</f>
        <v>3446</v>
      </c>
      <c r="G6" s="65">
        <f>Beach!U8</f>
        <v>44</v>
      </c>
      <c r="H6" s="65">
        <f>Bravo!U8</f>
        <v>4254</v>
      </c>
      <c r="I6" s="65">
        <f>Comex!U8</f>
        <v>22086</v>
      </c>
      <c r="J6" s="65">
        <f>Copper!U8</f>
        <v>82</v>
      </c>
      <c r="K6" s="65">
        <f>Crown!U8</f>
        <v>1098</v>
      </c>
      <c r="L6" s="65">
        <f>DREnc!U8</f>
        <v>1265</v>
      </c>
      <c r="M6" s="65">
        <f>Eaton!U8</f>
        <v>290</v>
      </c>
      <c r="N6" s="65">
        <f>Elicamex!U8</f>
        <v>364</v>
      </c>
      <c r="O6" s="65">
        <f>Euro!U8</f>
        <v>3416</v>
      </c>
      <c r="P6" s="65">
        <f>Foam!U8</f>
        <v>6439</v>
      </c>
      <c r="Q6" s="65">
        <f>Fracsa!U8</f>
        <v>9775</v>
      </c>
      <c r="R6" s="65">
        <f>Hitachi!U8</f>
        <v>2317</v>
      </c>
      <c r="S6" s="65">
        <f>Ipc!U8</f>
        <v>2464</v>
      </c>
      <c r="T6" s="65">
        <f>Jafra!U8</f>
        <v>1805</v>
      </c>
      <c r="U6" s="65">
        <f>'KH Méx'!U8</f>
        <v>79</v>
      </c>
      <c r="V6" s="65">
        <f>Kluber!U8</f>
        <v>336</v>
      </c>
      <c r="W6" s="65">
        <f>Messier!U8</f>
        <v>1127</v>
      </c>
      <c r="X6" s="65">
        <f>Metokote!U8</f>
        <v>1631</v>
      </c>
      <c r="Y6" s="65">
        <f>Mpi!U8</f>
        <v>0</v>
      </c>
      <c r="Z6" s="65">
        <f>Narmex!U8</f>
        <v>1504</v>
      </c>
      <c r="AA6" s="65">
        <f>Norgren!U8</f>
        <v>683</v>
      </c>
      <c r="AB6" s="65">
        <f>Rohm!U8</f>
        <v>1017</v>
      </c>
      <c r="AC6" s="65">
        <f>Ronal!U8</f>
        <v>27650</v>
      </c>
      <c r="AD6" s="65">
        <f>Samsung!U8</f>
        <v>17306</v>
      </c>
      <c r="AE6" s="65">
        <f>Securency!U8</f>
        <v>743</v>
      </c>
      <c r="AF6" s="65">
        <f>Tafime!U8</f>
        <v>7417</v>
      </c>
      <c r="AG6" s="65">
        <f>'Frenos Trw'!U8</f>
        <v>3350</v>
      </c>
      <c r="AH6" s="65">
        <f>Valeo!U8</f>
        <v>1187</v>
      </c>
      <c r="AI6" s="66">
        <f>Vrk!U8</f>
        <v>2508</v>
      </c>
      <c r="AJ6" s="67">
        <f t="shared" si="3"/>
        <v>126434</v>
      </c>
      <c r="AK6" s="76">
        <f t="shared" si="4"/>
        <v>788.85499999999593</v>
      </c>
      <c r="AL6" s="83">
        <f t="shared" si="1"/>
        <v>-6.2005761464793098E-3</v>
      </c>
      <c r="AM6" s="89" t="s">
        <v>129</v>
      </c>
    </row>
    <row r="7" spans="2:43">
      <c r="B7" s="60">
        <f t="shared" si="2"/>
        <v>41848</v>
      </c>
      <c r="C7" s="105">
        <f>PIQ!N11</f>
        <v>127130.16500000001</v>
      </c>
      <c r="D7" s="68">
        <f>'AERnn C'!U9</f>
        <v>422</v>
      </c>
      <c r="E7" s="68">
        <f>'AER S'!U9</f>
        <v>212</v>
      </c>
      <c r="F7" s="68">
        <f>Avery!U9</f>
        <v>2449</v>
      </c>
      <c r="G7" s="68">
        <f>Beach!U9</f>
        <v>48</v>
      </c>
      <c r="H7" s="68">
        <f>Bravo!U9</f>
        <v>4413</v>
      </c>
      <c r="I7" s="68">
        <f>Comex!U9</f>
        <v>20632</v>
      </c>
      <c r="J7" s="68">
        <f>Copper!U9</f>
        <v>81</v>
      </c>
      <c r="K7" s="68">
        <f>Crown!U9</f>
        <v>1345</v>
      </c>
      <c r="L7" s="68">
        <f>DREnc!U9</f>
        <v>1152</v>
      </c>
      <c r="M7" s="68">
        <f>Eaton!U9</f>
        <v>303</v>
      </c>
      <c r="N7" s="68">
        <f>Elicamex!U9</f>
        <v>251</v>
      </c>
      <c r="O7" s="68">
        <f>Euro!U9</f>
        <v>3955</v>
      </c>
      <c r="P7" s="68">
        <f>Foam!U9</f>
        <v>6172</v>
      </c>
      <c r="Q7" s="68">
        <f>Fracsa!U9</f>
        <v>10031</v>
      </c>
      <c r="R7" s="68">
        <f>Hitachi!U9</f>
        <v>2136</v>
      </c>
      <c r="S7" s="68">
        <f>Ipc!U9</f>
        <v>3078</v>
      </c>
      <c r="T7" s="68">
        <f>Jafra!U9</f>
        <v>1810</v>
      </c>
      <c r="U7" s="68">
        <f>'KH Méx'!U9</f>
        <v>117</v>
      </c>
      <c r="V7" s="68">
        <f>Kluber!U9</f>
        <v>413</v>
      </c>
      <c r="W7" s="68">
        <f>Messier!U9</f>
        <v>1077</v>
      </c>
      <c r="X7" s="68">
        <f>Metokote!U9</f>
        <v>1131</v>
      </c>
      <c r="Y7" s="68">
        <f>Mpi!U9</f>
        <v>0</v>
      </c>
      <c r="Z7" s="68">
        <f>Narmex!U9</f>
        <v>1510</v>
      </c>
      <c r="AA7" s="68">
        <f>Norgren!U9</f>
        <v>771</v>
      </c>
      <c r="AB7" s="68">
        <f>Rohm!U9</f>
        <v>1464</v>
      </c>
      <c r="AC7" s="68">
        <f>Ronal!U9</f>
        <v>27658</v>
      </c>
      <c r="AD7" s="68">
        <f>Samsung!U9</f>
        <v>19079</v>
      </c>
      <c r="AE7" s="68">
        <f>Securency!U9</f>
        <v>313</v>
      </c>
      <c r="AF7" s="68">
        <f>Tafime!U9</f>
        <v>7458</v>
      </c>
      <c r="AG7" s="68">
        <f>'Frenos Trw'!U9</f>
        <v>3324</v>
      </c>
      <c r="AH7" s="68">
        <f>Valeo!U9</f>
        <v>993</v>
      </c>
      <c r="AI7" s="69">
        <f>Vrk!U9</f>
        <v>2481</v>
      </c>
      <c r="AJ7" s="70">
        <f t="shared" si="3"/>
        <v>126279</v>
      </c>
      <c r="AK7" s="77">
        <f t="shared" si="4"/>
        <v>851.16500000000815</v>
      </c>
      <c r="AL7" s="85">
        <f t="shared" si="1"/>
        <v>-6.6952245362067149E-3</v>
      </c>
      <c r="AM7" s="86" t="s">
        <v>127</v>
      </c>
      <c r="AN7" s="74"/>
      <c r="AQ7" s="103">
        <f>SUM(C7:C13)</f>
        <v>775935.95900000003</v>
      </c>
    </row>
    <row r="8" spans="2:43" ht="15.75" thickBot="1">
      <c r="B8" s="60">
        <f t="shared" si="2"/>
        <v>41847</v>
      </c>
      <c r="C8" s="105">
        <f>PIQ!N12</f>
        <v>88102.585000000006</v>
      </c>
      <c r="D8" s="68">
        <f>'AERnn C'!U10</f>
        <v>174</v>
      </c>
      <c r="E8" s="68">
        <f>'AER S'!U10</f>
        <v>18</v>
      </c>
      <c r="F8" s="68">
        <f>Avery!U10</f>
        <v>144</v>
      </c>
      <c r="G8" s="68">
        <f>Beach!U10</f>
        <v>10</v>
      </c>
      <c r="H8" s="68">
        <f>Bravo!U10</f>
        <v>4365</v>
      </c>
      <c r="I8" s="68">
        <f>Comex!U10</f>
        <v>25321</v>
      </c>
      <c r="J8" s="68">
        <f>Copper!U10</f>
        <v>21</v>
      </c>
      <c r="K8" s="68">
        <f>Crown!U10</f>
        <v>231</v>
      </c>
      <c r="L8" s="68">
        <f>DREnc!U10</f>
        <v>127</v>
      </c>
      <c r="M8" s="68">
        <f>Eaton!U10</f>
        <v>257</v>
      </c>
      <c r="N8" s="68">
        <f>Elicamex!U10</f>
        <v>149</v>
      </c>
      <c r="O8" s="68">
        <f>Euro!U10</f>
        <v>4139</v>
      </c>
      <c r="P8" s="68">
        <f>Foam!U10</f>
        <v>788</v>
      </c>
      <c r="Q8" s="68">
        <f>Fracsa!U10</f>
        <v>9411</v>
      </c>
      <c r="R8" s="68">
        <f>Hitachi!U10</f>
        <v>224</v>
      </c>
      <c r="S8" s="68">
        <f>Ipc!U10</f>
        <v>606</v>
      </c>
      <c r="T8" s="68">
        <f>Jafra!U10</f>
        <v>1081</v>
      </c>
      <c r="U8" s="68">
        <f>'KH Méx'!U10</f>
        <v>22</v>
      </c>
      <c r="V8" s="68">
        <f>Kluber!U10</f>
        <v>11</v>
      </c>
      <c r="W8" s="68">
        <f>Messier!U10</f>
        <v>957</v>
      </c>
      <c r="X8" s="68">
        <f>Metokote!U10</f>
        <v>504</v>
      </c>
      <c r="Y8" s="68">
        <f>Mpi!U10</f>
        <v>0</v>
      </c>
      <c r="Z8" s="68">
        <f>Narmex!U10</f>
        <v>571</v>
      </c>
      <c r="AA8" s="68">
        <f>Norgren!U10</f>
        <v>385</v>
      </c>
      <c r="AB8" s="68">
        <f>Rohm!U10</f>
        <v>1575</v>
      </c>
      <c r="AC8" s="68">
        <f>Ronal!U10</f>
        <v>25196</v>
      </c>
      <c r="AD8" s="68">
        <f>Samsung!U10</f>
        <v>1480</v>
      </c>
      <c r="AE8" s="68">
        <f>Securency!U10</f>
        <v>0</v>
      </c>
      <c r="AF8" s="68">
        <f>Tafime!U10</f>
        <v>7156</v>
      </c>
      <c r="AG8" s="68">
        <f>'Frenos Trw'!U10</f>
        <v>1847</v>
      </c>
      <c r="AH8" s="68">
        <f>Valeo!U10</f>
        <v>291</v>
      </c>
      <c r="AI8" s="69">
        <f>Vrk!U10</f>
        <v>311</v>
      </c>
      <c r="AJ8" s="70">
        <f t="shared" si="3"/>
        <v>87372</v>
      </c>
      <c r="AK8" s="77">
        <f t="shared" si="4"/>
        <v>730.5850000000064</v>
      </c>
      <c r="AL8" s="87">
        <f t="shared" si="1"/>
        <v>-8.2924354603216965E-3</v>
      </c>
      <c r="AM8" s="92">
        <f>AVERAGE(AL7:AL13)</f>
        <v>-8.2051741005692239E-3</v>
      </c>
      <c r="AO8" s="74">
        <f>AM8</f>
        <v>-8.2051741005692239E-3</v>
      </c>
    </row>
    <row r="9" spans="2:43">
      <c r="B9" s="60">
        <f t="shared" si="2"/>
        <v>41846</v>
      </c>
      <c r="C9" s="105">
        <f>PIQ!N13</f>
        <v>87711.098000000013</v>
      </c>
      <c r="D9" s="68">
        <f>'AERnn C'!U11</f>
        <v>265</v>
      </c>
      <c r="E9" s="68">
        <f>'AER S'!U11</f>
        <v>110</v>
      </c>
      <c r="F9" s="68">
        <f>Avery!U11</f>
        <v>48</v>
      </c>
      <c r="G9" s="68">
        <f>Beach!U11</f>
        <v>2</v>
      </c>
      <c r="H9" s="68">
        <f>Bravo!U11</f>
        <v>3774</v>
      </c>
      <c r="I9" s="68">
        <f>Comex!U11</f>
        <v>24602</v>
      </c>
      <c r="J9" s="68">
        <f>Copper!U11</f>
        <v>2</v>
      </c>
      <c r="K9" s="68">
        <f>Crown!U11</f>
        <v>359</v>
      </c>
      <c r="L9" s="68">
        <f>DREnc!U11</f>
        <v>3</v>
      </c>
      <c r="M9" s="68">
        <f>Eaton!U11</f>
        <v>250</v>
      </c>
      <c r="N9" s="68">
        <f>Elicamex!U11</f>
        <v>62</v>
      </c>
      <c r="O9" s="68">
        <f>Euro!U11</f>
        <v>4172</v>
      </c>
      <c r="P9" s="68">
        <f>Foam!U11</f>
        <v>0</v>
      </c>
      <c r="Q9" s="68">
        <f>Fracsa!U11</f>
        <v>9680</v>
      </c>
      <c r="R9" s="68">
        <f>Hitachi!U11</f>
        <v>513</v>
      </c>
      <c r="S9" s="68">
        <f>Ipc!U11</f>
        <v>664</v>
      </c>
      <c r="T9" s="68">
        <f>Jafra!U11</f>
        <v>752</v>
      </c>
      <c r="U9" s="68">
        <f>'KH Méx'!U11</f>
        <v>0</v>
      </c>
      <c r="V9" s="68">
        <f>Kluber!U11</f>
        <v>0</v>
      </c>
      <c r="W9" s="68">
        <f>Messier!U11</f>
        <v>1063</v>
      </c>
      <c r="X9" s="68">
        <f>Metokote!U11</f>
        <v>913</v>
      </c>
      <c r="Y9" s="68">
        <f>Mpi!U11</f>
        <v>0</v>
      </c>
      <c r="Z9" s="68">
        <f>Narmex!U11</f>
        <v>58</v>
      </c>
      <c r="AA9" s="68">
        <f>Norgren!U11</f>
        <v>400</v>
      </c>
      <c r="AB9" s="68">
        <f>Rohm!U11</f>
        <v>1451</v>
      </c>
      <c r="AC9" s="68">
        <f>Ronal!U11</f>
        <v>24834</v>
      </c>
      <c r="AD9" s="68">
        <f>Samsung!U11</f>
        <v>1905</v>
      </c>
      <c r="AE9" s="68">
        <f>Securency!U11</f>
        <v>0</v>
      </c>
      <c r="AF9" s="68">
        <f>Tafime!U11</f>
        <v>6901</v>
      </c>
      <c r="AG9" s="68">
        <f>'Frenos Trw'!U11</f>
        <v>1552</v>
      </c>
      <c r="AH9" s="68">
        <f>Valeo!U11</f>
        <v>83</v>
      </c>
      <c r="AI9" s="69">
        <f>Vrk!U11</f>
        <v>2203</v>
      </c>
      <c r="AJ9" s="70">
        <f t="shared" si="3"/>
        <v>86621</v>
      </c>
      <c r="AK9" s="77">
        <f t="shared" si="4"/>
        <v>1090.0980000000127</v>
      </c>
      <c r="AL9" s="87">
        <f t="shared" si="1"/>
        <v>-1.242827903032308E-2</v>
      </c>
      <c r="AM9" s="89" t="s">
        <v>133</v>
      </c>
    </row>
    <row r="10" spans="2:43">
      <c r="B10" s="60">
        <f t="shared" si="2"/>
        <v>41845</v>
      </c>
      <c r="C10" s="105">
        <f>PIQ!N14</f>
        <v>115706.06999999999</v>
      </c>
      <c r="D10" s="68">
        <f>'AERnn C'!U12</f>
        <v>539</v>
      </c>
      <c r="E10" s="68">
        <f>'AER S'!U12</f>
        <v>267</v>
      </c>
      <c r="F10" s="68">
        <f>Avery!U12</f>
        <v>943</v>
      </c>
      <c r="G10" s="68">
        <f>Beach!U12</f>
        <v>23</v>
      </c>
      <c r="H10" s="68">
        <f>Bravo!U12</f>
        <v>5046</v>
      </c>
      <c r="I10" s="68">
        <f>Comex!U12</f>
        <v>23300</v>
      </c>
      <c r="J10" s="68">
        <f>Copper!U12</f>
        <v>52</v>
      </c>
      <c r="K10" s="68">
        <f>Crown!U12</f>
        <v>1221</v>
      </c>
      <c r="L10" s="68">
        <f>DREnc!U12</f>
        <v>563</v>
      </c>
      <c r="M10" s="68">
        <f>Eaton!U12</f>
        <v>298</v>
      </c>
      <c r="N10" s="68">
        <f>Elicamex!U12</f>
        <v>454</v>
      </c>
      <c r="O10" s="68">
        <f>Euro!U12</f>
        <v>4334</v>
      </c>
      <c r="P10" s="68">
        <f>Foam!U12</f>
        <v>0</v>
      </c>
      <c r="Q10" s="68">
        <f>Fracsa!U12</f>
        <v>9439</v>
      </c>
      <c r="R10" s="68">
        <f>Hitachi!U12</f>
        <v>1984</v>
      </c>
      <c r="S10" s="68">
        <f>Ipc!U12</f>
        <v>1960</v>
      </c>
      <c r="T10" s="68">
        <f>Jafra!U12</f>
        <v>1778</v>
      </c>
      <c r="U10" s="68">
        <f>'KH Méx'!U12</f>
        <v>103</v>
      </c>
      <c r="V10" s="68">
        <f>Kluber!U12</f>
        <v>40</v>
      </c>
      <c r="W10" s="68">
        <f>Messier!U12</f>
        <v>1101</v>
      </c>
      <c r="X10" s="68">
        <f>Metokote!U12</f>
        <v>1012</v>
      </c>
      <c r="Y10" s="68">
        <f>Mpi!U12</f>
        <v>0</v>
      </c>
      <c r="Z10" s="68">
        <f>Narmex!U12</f>
        <v>1091</v>
      </c>
      <c r="AA10" s="68">
        <f>Norgren!U12</f>
        <v>663</v>
      </c>
      <c r="AB10" s="68">
        <f>Rohm!U12</f>
        <v>1713</v>
      </c>
      <c r="AC10" s="68">
        <f>Ronal!U12</f>
        <v>26298</v>
      </c>
      <c r="AD10" s="68">
        <f>Samsung!U12</f>
        <v>17438</v>
      </c>
      <c r="AE10" s="68">
        <f>Securency!U12</f>
        <v>0</v>
      </c>
      <c r="AF10" s="68">
        <f>Tafime!U12</f>
        <v>6888</v>
      </c>
      <c r="AG10" s="68">
        <f>'Frenos Trw'!U12</f>
        <v>3338</v>
      </c>
      <c r="AH10" s="68">
        <f>Valeo!U12</f>
        <v>450</v>
      </c>
      <c r="AI10" s="69">
        <f>Vrk!U12</f>
        <v>2535</v>
      </c>
      <c r="AJ10" s="70">
        <f t="shared" si="3"/>
        <v>114871</v>
      </c>
      <c r="AK10" s="77">
        <f t="shared" si="4"/>
        <v>835.06999999999243</v>
      </c>
      <c r="AL10" s="87">
        <f t="shared" si="1"/>
        <v>-7.2171667398261167E-3</v>
      </c>
      <c r="AM10" s="90" t="s">
        <v>132</v>
      </c>
    </row>
    <row r="11" spans="2:43">
      <c r="B11" s="60">
        <f t="shared" si="2"/>
        <v>41844</v>
      </c>
      <c r="C11" s="105">
        <f>PIQ!N15</f>
        <v>114770.958</v>
      </c>
      <c r="D11" s="68">
        <f>'AERnn C'!U13</f>
        <v>390</v>
      </c>
      <c r="E11" s="68">
        <f>'AER S'!U13</f>
        <v>390</v>
      </c>
      <c r="F11" s="68">
        <f>Avery!U13</f>
        <v>972</v>
      </c>
      <c r="G11" s="68">
        <f>Beach!U13</f>
        <v>45</v>
      </c>
      <c r="H11" s="68">
        <f>Bravo!U13</f>
        <v>5110</v>
      </c>
      <c r="I11" s="68">
        <f>Comex!U13</f>
        <v>15857</v>
      </c>
      <c r="J11" s="68">
        <f>Copper!U13</f>
        <v>77</v>
      </c>
      <c r="K11" s="68">
        <f>Crown!U13</f>
        <v>1355</v>
      </c>
      <c r="L11" s="68">
        <f>DREnc!U13</f>
        <v>1270</v>
      </c>
      <c r="M11" s="68">
        <f>Eaton!U13</f>
        <v>318</v>
      </c>
      <c r="N11" s="68">
        <f>Elicamex!U13</f>
        <v>220</v>
      </c>
      <c r="O11" s="68">
        <f>Euro!U13</f>
        <v>4553</v>
      </c>
      <c r="P11" s="68">
        <f>Foam!U13</f>
        <v>2566</v>
      </c>
      <c r="Q11" s="68">
        <f>Fracsa!U13</f>
        <v>9954</v>
      </c>
      <c r="R11" s="68">
        <f>Hitachi!U13</f>
        <v>1880</v>
      </c>
      <c r="S11" s="68">
        <f>Ipc!U13</f>
        <v>3055</v>
      </c>
      <c r="T11" s="68">
        <f>Jafra!U13</f>
        <v>1801</v>
      </c>
      <c r="U11" s="68">
        <f>'KH Méx'!U13</f>
        <v>125</v>
      </c>
      <c r="V11" s="68">
        <f>Kluber!U13</f>
        <v>111</v>
      </c>
      <c r="W11" s="68">
        <f>Messier!U13</f>
        <v>1035</v>
      </c>
      <c r="X11" s="68">
        <f>Metokote!U13</f>
        <v>1668</v>
      </c>
      <c r="Y11" s="68">
        <f>Mpi!U13</f>
        <v>0</v>
      </c>
      <c r="Z11" s="68">
        <f>Narmex!U13</f>
        <v>1573</v>
      </c>
      <c r="AA11" s="68">
        <f>Norgren!U13</f>
        <v>760</v>
      </c>
      <c r="AB11" s="68">
        <f>Rohm!U13</f>
        <v>1526</v>
      </c>
      <c r="AC11" s="68">
        <f>Ronal!U13</f>
        <v>25276</v>
      </c>
      <c r="AD11" s="68">
        <f>Samsung!U13</f>
        <v>17724</v>
      </c>
      <c r="AE11" s="68">
        <f>Securency!U13</f>
        <v>0</v>
      </c>
      <c r="AF11" s="68">
        <f>Tafime!U13</f>
        <v>7556</v>
      </c>
      <c r="AG11" s="68">
        <f>'Frenos Trw'!U13</f>
        <v>3386</v>
      </c>
      <c r="AH11" s="68">
        <f>Valeo!U13</f>
        <v>1175</v>
      </c>
      <c r="AI11" s="69">
        <f>Vrk!U13</f>
        <v>2225</v>
      </c>
      <c r="AJ11" s="70">
        <f t="shared" si="3"/>
        <v>113953</v>
      </c>
      <c r="AK11" s="77">
        <f t="shared" si="4"/>
        <v>817.95799999999872</v>
      </c>
      <c r="AL11" s="80">
        <f t="shared" si="1"/>
        <v>-7.1268726361942425E-3</v>
      </c>
    </row>
    <row r="12" spans="2:43">
      <c r="B12" s="60">
        <f t="shared" si="2"/>
        <v>41843</v>
      </c>
      <c r="C12" s="105">
        <f>PIQ!N16</f>
        <v>122565.155</v>
      </c>
      <c r="D12" s="68">
        <f>'AERnn C'!U14</f>
        <v>452</v>
      </c>
      <c r="E12" s="68">
        <f>'AER S'!U14</f>
        <v>252</v>
      </c>
      <c r="F12" s="68">
        <f>Avery!U14</f>
        <v>3484</v>
      </c>
      <c r="G12" s="68">
        <f>Beach!U14</f>
        <v>48</v>
      </c>
      <c r="H12" s="68">
        <f>Bravo!U14</f>
        <v>4346</v>
      </c>
      <c r="I12" s="68">
        <f>Comex!U14</f>
        <v>21860</v>
      </c>
      <c r="J12" s="68">
        <f>Copper!U14</f>
        <v>97</v>
      </c>
      <c r="K12" s="68">
        <f>Crown!U14</f>
        <v>1153</v>
      </c>
      <c r="L12" s="68">
        <f>DREnc!U14</f>
        <v>1227</v>
      </c>
      <c r="M12" s="68">
        <f>Eaton!U14</f>
        <v>295</v>
      </c>
      <c r="N12" s="68">
        <f>Elicamex!U14</f>
        <v>56</v>
      </c>
      <c r="O12" s="68">
        <f>Euro!U14</f>
        <v>4516</v>
      </c>
      <c r="P12" s="68">
        <f>Foam!U14</f>
        <v>5447</v>
      </c>
      <c r="Q12" s="68">
        <f>Fracsa!U14</f>
        <v>9114</v>
      </c>
      <c r="R12" s="68">
        <f>Hitachi!U14</f>
        <v>2081</v>
      </c>
      <c r="S12" s="68">
        <f>Ipc!U14</f>
        <v>3088</v>
      </c>
      <c r="T12" s="68">
        <f>Jafra!U14</f>
        <v>1833</v>
      </c>
      <c r="U12" s="68">
        <f>'KH Méx'!U14</f>
        <v>115</v>
      </c>
      <c r="V12" s="68">
        <f>Kluber!U14</f>
        <v>364</v>
      </c>
      <c r="W12" s="68">
        <f>Messier!U14</f>
        <v>1140</v>
      </c>
      <c r="X12" s="68">
        <f>Metokote!U14</f>
        <v>1359</v>
      </c>
      <c r="Y12" s="68">
        <f>Mpi!U14</f>
        <v>0</v>
      </c>
      <c r="Z12" s="68">
        <f>Narmex!U14</f>
        <v>1520</v>
      </c>
      <c r="AA12" s="68">
        <f>Norgren!U14</f>
        <v>807</v>
      </c>
      <c r="AB12" s="68">
        <f>Rohm!U14</f>
        <v>1485</v>
      </c>
      <c r="AC12" s="68">
        <f>Ronal!U14</f>
        <v>25408</v>
      </c>
      <c r="AD12" s="68">
        <f>Samsung!U14</f>
        <v>15432</v>
      </c>
      <c r="AE12" s="68">
        <f>Securency!U14</f>
        <v>0</v>
      </c>
      <c r="AF12" s="68">
        <f>Tafime!U14</f>
        <v>7627</v>
      </c>
      <c r="AG12" s="68">
        <f>'Frenos Trw'!U14</f>
        <v>3407</v>
      </c>
      <c r="AH12" s="68">
        <f>Valeo!U14</f>
        <v>1077</v>
      </c>
      <c r="AI12" s="69">
        <f>Vrk!U14</f>
        <v>2551</v>
      </c>
      <c r="AJ12" s="70">
        <f t="shared" si="3"/>
        <v>121641</v>
      </c>
      <c r="AK12" s="77">
        <f t="shared" si="4"/>
        <v>924.15499999999884</v>
      </c>
      <c r="AL12" s="80">
        <f t="shared" si="1"/>
        <v>-7.5401120326572335E-3</v>
      </c>
    </row>
    <row r="13" spans="2:43" ht="15.75" thickBot="1">
      <c r="B13" s="60">
        <f t="shared" si="2"/>
        <v>41842</v>
      </c>
      <c r="C13" s="105">
        <f>PIQ!N17</f>
        <v>119949.928</v>
      </c>
      <c r="D13" s="68">
        <f>'AERnn C'!U15</f>
        <v>417</v>
      </c>
      <c r="E13" s="68">
        <f>'AER S'!U15</f>
        <v>266</v>
      </c>
      <c r="F13" s="68">
        <f>Avery!U15</f>
        <v>3643</v>
      </c>
      <c r="G13" s="68">
        <f>Beach!U15</f>
        <v>60</v>
      </c>
      <c r="H13" s="68">
        <f>Bravo!U15</f>
        <v>4257</v>
      </c>
      <c r="I13" s="68">
        <f>Comex!U15</f>
        <v>16810</v>
      </c>
      <c r="J13" s="68">
        <f>Copper!U15</f>
        <v>75</v>
      </c>
      <c r="K13" s="68">
        <f>Crown!U15</f>
        <v>1248</v>
      </c>
      <c r="L13" s="68">
        <f>DREnc!U15</f>
        <v>1397</v>
      </c>
      <c r="M13" s="68">
        <f>Eaton!U15</f>
        <v>295</v>
      </c>
      <c r="N13" s="68">
        <f>Elicamex!U15</f>
        <v>55</v>
      </c>
      <c r="O13" s="68">
        <f>Euro!U15</f>
        <v>4313</v>
      </c>
      <c r="P13" s="68">
        <f>Foam!U15</f>
        <v>5730</v>
      </c>
      <c r="Q13" s="68">
        <f>Fracsa!U15</f>
        <v>9090</v>
      </c>
      <c r="R13" s="68">
        <f>Hitachi!U15</f>
        <v>1996</v>
      </c>
      <c r="S13" s="68">
        <f>Ipc!U15</f>
        <v>2868</v>
      </c>
      <c r="T13" s="68">
        <f>Jafra!U15</f>
        <v>1786</v>
      </c>
      <c r="U13" s="68">
        <f>'KH Méx'!U15</f>
        <v>126</v>
      </c>
      <c r="V13" s="68">
        <f>Kluber!U15</f>
        <v>505</v>
      </c>
      <c r="W13" s="68">
        <f>Messier!U15</f>
        <v>1127</v>
      </c>
      <c r="X13" s="68">
        <f>Metokote!U15</f>
        <v>1317</v>
      </c>
      <c r="Y13" s="68">
        <f>Mpi!U15</f>
        <v>0</v>
      </c>
      <c r="Z13" s="68">
        <f>Narmex!U15</f>
        <v>1491</v>
      </c>
      <c r="AA13" s="68">
        <f>Norgren!U15</f>
        <v>799</v>
      </c>
      <c r="AB13" s="68">
        <f>Rohm!U15</f>
        <v>1542</v>
      </c>
      <c r="AC13" s="68">
        <f>Ronal!U15</f>
        <v>25625</v>
      </c>
      <c r="AD13" s="68">
        <f>Samsung!U15</f>
        <v>17778</v>
      </c>
      <c r="AE13" s="68">
        <f>Securency!U15</f>
        <v>0</v>
      </c>
      <c r="AF13" s="68">
        <f>Tafime!U15</f>
        <v>7428</v>
      </c>
      <c r="AG13" s="68">
        <f>'Frenos Trw'!U15</f>
        <v>3375</v>
      </c>
      <c r="AH13" s="68">
        <f>Valeo!U15</f>
        <v>1064</v>
      </c>
      <c r="AI13" s="69">
        <f>Vrk!U15</f>
        <v>2491</v>
      </c>
      <c r="AJ13" s="70">
        <f t="shared" si="3"/>
        <v>118974</v>
      </c>
      <c r="AK13" s="77">
        <f t="shared" si="4"/>
        <v>975.92799999999988</v>
      </c>
      <c r="AL13" s="91">
        <f t="shared" si="1"/>
        <v>-8.136128268455483E-3</v>
      </c>
    </row>
    <row r="14" spans="2:43">
      <c r="B14" s="59">
        <f t="shared" si="2"/>
        <v>41841</v>
      </c>
      <c r="C14" s="104">
        <f>PIQ!N18</f>
        <v>109205.95600000001</v>
      </c>
      <c r="D14" s="65">
        <f>'AERnn C'!U16</f>
        <v>475</v>
      </c>
      <c r="E14" s="65">
        <f>'AER S'!U16</f>
        <v>269</v>
      </c>
      <c r="F14" s="65">
        <f>Avery!U16</f>
        <v>3951</v>
      </c>
      <c r="G14" s="65">
        <f>Beach!U16</f>
        <v>66</v>
      </c>
      <c r="H14" s="65">
        <f>Bravo!U16</f>
        <v>4225</v>
      </c>
      <c r="I14" s="65">
        <f>Comex!U16</f>
        <v>10068</v>
      </c>
      <c r="J14" s="65">
        <f>Copper!U16</f>
        <v>66</v>
      </c>
      <c r="K14" s="65">
        <f>Crown!U16</f>
        <v>1254</v>
      </c>
      <c r="L14" s="65">
        <f>DREnc!U16</f>
        <v>195</v>
      </c>
      <c r="M14" s="65">
        <f>Eaton!U16</f>
        <v>291</v>
      </c>
      <c r="N14" s="65">
        <f>Elicamex!U16</f>
        <v>126</v>
      </c>
      <c r="O14" s="65">
        <f>Euro!U16</f>
        <v>4032</v>
      </c>
      <c r="P14" s="65">
        <f>Foam!U16</f>
        <v>5233</v>
      </c>
      <c r="Q14" s="65">
        <f>Fracsa!U16</f>
        <v>10496</v>
      </c>
      <c r="R14" s="65">
        <f>Hitachi!U16</f>
        <v>1839</v>
      </c>
      <c r="S14" s="65">
        <f>Ipc!U16</f>
        <v>2925</v>
      </c>
      <c r="T14" s="65">
        <f>Jafra!U16</f>
        <v>1787</v>
      </c>
      <c r="U14" s="65">
        <f>'KH Méx'!U16</f>
        <v>45</v>
      </c>
      <c r="V14" s="65">
        <f>Kluber!U16</f>
        <v>526</v>
      </c>
      <c r="W14" s="65">
        <f>Messier!U16</f>
        <v>1011</v>
      </c>
      <c r="X14" s="65">
        <f>Metokote!U16</f>
        <v>1080</v>
      </c>
      <c r="Y14" s="65">
        <f>Mpi!U16</f>
        <v>0</v>
      </c>
      <c r="Z14" s="65">
        <f>Narmex!U16</f>
        <v>1516</v>
      </c>
      <c r="AA14" s="65">
        <f>Norgren!U16</f>
        <v>747</v>
      </c>
      <c r="AB14" s="65">
        <f>Rohm!U16</f>
        <v>1304</v>
      </c>
      <c r="AC14" s="65">
        <f>Ronal!U16</f>
        <v>24976</v>
      </c>
      <c r="AD14" s="65">
        <f>Samsung!U16</f>
        <v>15403</v>
      </c>
      <c r="AE14" s="65">
        <f>Securency!U16</f>
        <v>0</v>
      </c>
      <c r="AF14" s="65">
        <f>Tafime!U16</f>
        <v>7610</v>
      </c>
      <c r="AG14" s="65">
        <f>'Frenos Trw'!U16</f>
        <v>3391</v>
      </c>
      <c r="AH14" s="65">
        <f>Valeo!U16</f>
        <v>1049</v>
      </c>
      <c r="AI14" s="66">
        <f>Vrk!U16</f>
        <v>2486</v>
      </c>
      <c r="AJ14" s="67">
        <f t="shared" si="3"/>
        <v>108442</v>
      </c>
      <c r="AK14" s="76">
        <f t="shared" si="4"/>
        <v>763.95600000000559</v>
      </c>
      <c r="AL14" s="82">
        <f t="shared" si="1"/>
        <v>-6.995552513637677E-3</v>
      </c>
      <c r="AM14" s="84" t="s">
        <v>127</v>
      </c>
      <c r="AN14" s="74"/>
      <c r="AQ14" s="32">
        <f>SUM(C14:C20)</f>
        <v>717732.37800000003</v>
      </c>
    </row>
    <row r="15" spans="2:43" ht="15.75" thickBot="1">
      <c r="B15" s="59">
        <f t="shared" si="2"/>
        <v>41840</v>
      </c>
      <c r="C15" s="104">
        <f>PIQ!N19</f>
        <v>88184.417999999991</v>
      </c>
      <c r="D15" s="65">
        <f>'AERnn C'!U17</f>
        <v>176</v>
      </c>
      <c r="E15" s="65">
        <f>'AER S'!U17</f>
        <v>0</v>
      </c>
      <c r="F15" s="65">
        <f>Avery!U17</f>
        <v>127</v>
      </c>
      <c r="G15" s="65">
        <f>Beach!U17</f>
        <v>4</v>
      </c>
      <c r="H15" s="65">
        <f>Bravo!U17</f>
        <v>4528</v>
      </c>
      <c r="I15" s="65">
        <f>Comex!U17</f>
        <v>24666</v>
      </c>
      <c r="J15" s="65">
        <f>Copper!U17</f>
        <v>19</v>
      </c>
      <c r="K15" s="65">
        <f>Crown!U17</f>
        <v>313</v>
      </c>
      <c r="L15" s="65">
        <f>DREnc!U17</f>
        <v>17</v>
      </c>
      <c r="M15" s="65">
        <f>Eaton!U17</f>
        <v>252</v>
      </c>
      <c r="N15" s="65">
        <f>Elicamex!U17</f>
        <v>198</v>
      </c>
      <c r="O15" s="65">
        <f>Euro!U17</f>
        <v>3902</v>
      </c>
      <c r="P15" s="65">
        <f>Foam!U17</f>
        <v>631</v>
      </c>
      <c r="Q15" s="65">
        <f>Fracsa!U17</f>
        <v>10420</v>
      </c>
      <c r="R15" s="65">
        <f>Hitachi!U17</f>
        <v>334</v>
      </c>
      <c r="S15" s="65">
        <f>Ipc!U17</f>
        <v>1059</v>
      </c>
      <c r="T15" s="65">
        <f>Jafra!U17</f>
        <v>827</v>
      </c>
      <c r="U15" s="65">
        <f>'KH Méx'!U17</f>
        <v>0</v>
      </c>
      <c r="V15" s="65">
        <f>Kluber!U17</f>
        <v>92</v>
      </c>
      <c r="W15" s="65">
        <f>Messier!U17</f>
        <v>1051</v>
      </c>
      <c r="X15" s="65">
        <f>Metokote!U17</f>
        <v>946</v>
      </c>
      <c r="Y15" s="65">
        <f>Mpi!U17</f>
        <v>0</v>
      </c>
      <c r="Z15" s="65">
        <f>Narmex!U17</f>
        <v>464</v>
      </c>
      <c r="AA15" s="65">
        <f>Norgren!U17</f>
        <v>350</v>
      </c>
      <c r="AB15" s="65">
        <f>Rohm!U17</f>
        <v>1478</v>
      </c>
      <c r="AC15" s="65">
        <f>Ronal!U17</f>
        <v>24041</v>
      </c>
      <c r="AD15" s="65">
        <f>Samsung!U17</f>
        <v>1167</v>
      </c>
      <c r="AE15" s="65">
        <f>Securency!U17</f>
        <v>0</v>
      </c>
      <c r="AF15" s="65">
        <f>Tafime!U17</f>
        <v>7213</v>
      </c>
      <c r="AG15" s="65">
        <f>'Frenos Trw'!U17</f>
        <v>1900</v>
      </c>
      <c r="AH15" s="65">
        <f>Valeo!U17</f>
        <v>337</v>
      </c>
      <c r="AI15" s="66">
        <f>Vrk!U17</f>
        <v>857</v>
      </c>
      <c r="AJ15" s="67">
        <f t="shared" si="3"/>
        <v>87369</v>
      </c>
      <c r="AK15" s="76">
        <f t="shared" si="4"/>
        <v>815.41799999999057</v>
      </c>
      <c r="AL15" s="83">
        <f t="shared" si="1"/>
        <v>-9.2467356307776583E-3</v>
      </c>
      <c r="AM15" s="88">
        <f>AVERAGE(AL14:AL20)</f>
        <v>-7.2442611751665793E-3</v>
      </c>
      <c r="AO15" s="74">
        <f>AM15</f>
        <v>-7.2442611751665793E-3</v>
      </c>
    </row>
    <row r="16" spans="2:43">
      <c r="B16" s="59">
        <f t="shared" si="2"/>
        <v>41839</v>
      </c>
      <c r="C16" s="104">
        <f>PIQ!N20</f>
        <v>82949.180999999997</v>
      </c>
      <c r="D16" s="65">
        <f>'AERnn C'!U18</f>
        <v>310</v>
      </c>
      <c r="E16" s="65">
        <f>'AER S'!U18</f>
        <v>39</v>
      </c>
      <c r="F16" s="65">
        <f>Avery!U18</f>
        <v>245</v>
      </c>
      <c r="G16" s="65">
        <f>Beach!U18</f>
        <v>1</v>
      </c>
      <c r="H16" s="65">
        <f>Bravo!U18</f>
        <v>4645</v>
      </c>
      <c r="I16" s="65">
        <f>Comex!U18</f>
        <v>20416</v>
      </c>
      <c r="J16" s="65">
        <f>Copper!U18</f>
        <v>28</v>
      </c>
      <c r="K16" s="65">
        <f>Crown!U18</f>
        <v>467</v>
      </c>
      <c r="L16" s="65">
        <f>DREnc!U18</f>
        <v>0</v>
      </c>
      <c r="M16" s="65">
        <f>Eaton!U18</f>
        <v>247</v>
      </c>
      <c r="N16" s="65">
        <f>Elicamex!U18</f>
        <v>110</v>
      </c>
      <c r="O16" s="65">
        <f>Euro!U18</f>
        <v>4073</v>
      </c>
      <c r="P16" s="65">
        <f>Foam!U18</f>
        <v>0</v>
      </c>
      <c r="Q16" s="65">
        <f>Fracsa!U18</f>
        <v>9226</v>
      </c>
      <c r="R16" s="65">
        <f>Hitachi!U18</f>
        <v>1039</v>
      </c>
      <c r="S16" s="65">
        <f>Ipc!U18</f>
        <v>219</v>
      </c>
      <c r="T16" s="65">
        <f>Jafra!U18</f>
        <v>690</v>
      </c>
      <c r="U16" s="65">
        <f>'KH Méx'!U18</f>
        <v>37</v>
      </c>
      <c r="V16" s="65">
        <f>Kluber!U18</f>
        <v>0</v>
      </c>
      <c r="W16" s="65">
        <f>Messier!U18</f>
        <v>1057</v>
      </c>
      <c r="X16" s="65">
        <f>Metokote!U18</f>
        <v>590</v>
      </c>
      <c r="Y16" s="65">
        <f>Mpi!U18</f>
        <v>0</v>
      </c>
      <c r="Z16" s="65">
        <f>Narmex!U18</f>
        <v>0</v>
      </c>
      <c r="AA16" s="65">
        <f>Norgren!U18</f>
        <v>396</v>
      </c>
      <c r="AB16" s="65">
        <f>Rohm!U18</f>
        <v>1407</v>
      </c>
      <c r="AC16" s="65">
        <f>Ronal!U18</f>
        <v>24941</v>
      </c>
      <c r="AD16" s="65">
        <f>Samsung!U18</f>
        <v>37</v>
      </c>
      <c r="AE16" s="65">
        <f>Securency!U18</f>
        <v>0</v>
      </c>
      <c r="AF16" s="65">
        <f>Tafime!U18</f>
        <v>7518</v>
      </c>
      <c r="AG16" s="65">
        <f>'Frenos Trw'!U18</f>
        <v>1516</v>
      </c>
      <c r="AH16" s="65">
        <f>Valeo!U18</f>
        <v>146</v>
      </c>
      <c r="AI16" s="66">
        <f>Vrk!U18</f>
        <v>2482</v>
      </c>
      <c r="AJ16" s="67">
        <f t="shared" si="3"/>
        <v>81882</v>
      </c>
      <c r="AK16" s="76">
        <f t="shared" si="4"/>
        <v>1067.1809999999969</v>
      </c>
      <c r="AL16" s="83">
        <f t="shared" si="1"/>
        <v>-1.28654796483162E-2</v>
      </c>
      <c r="AM16" s="89" t="s">
        <v>133</v>
      </c>
    </row>
    <row r="17" spans="2:43">
      <c r="B17" s="59">
        <f t="shared" si="2"/>
        <v>41838</v>
      </c>
      <c r="C17" s="104">
        <f>PIQ!N21</f>
        <v>96087.09</v>
      </c>
      <c r="D17" s="65">
        <f>'AERnn C'!U19</f>
        <v>404</v>
      </c>
      <c r="E17" s="65">
        <f>'AER S'!U19</f>
        <v>362</v>
      </c>
      <c r="F17" s="65">
        <f>Avery!U19</f>
        <v>1354</v>
      </c>
      <c r="G17" s="65">
        <f>Beach!U19</f>
        <v>26</v>
      </c>
      <c r="H17" s="65">
        <f>Bravo!U19</f>
        <v>4506</v>
      </c>
      <c r="I17" s="65">
        <f>Comex!U19</f>
        <v>18791</v>
      </c>
      <c r="J17" s="65">
        <f>Copper!U19</f>
        <v>60</v>
      </c>
      <c r="K17" s="65">
        <f>Crown!U19</f>
        <v>982</v>
      </c>
      <c r="L17" s="65">
        <f>DREnc!U19</f>
        <v>260</v>
      </c>
      <c r="M17" s="65">
        <f>Eaton!U19</f>
        <v>290</v>
      </c>
      <c r="N17" s="65">
        <f>Elicamex!U19</f>
        <v>442</v>
      </c>
      <c r="O17" s="65">
        <f>Euro!U19</f>
        <v>4134</v>
      </c>
      <c r="P17" s="65">
        <f>Foam!U19</f>
        <v>0</v>
      </c>
      <c r="Q17" s="65">
        <f>Fracsa!U19</f>
        <v>9512</v>
      </c>
      <c r="R17" s="65">
        <f>Hitachi!U19</f>
        <v>1488</v>
      </c>
      <c r="S17" s="65">
        <f>Ipc!U19</f>
        <v>2688</v>
      </c>
      <c r="T17" s="65">
        <f>Jafra!U19</f>
        <v>1782</v>
      </c>
      <c r="U17" s="65">
        <f>'KH Méx'!U19</f>
        <v>138</v>
      </c>
      <c r="V17" s="65">
        <f>Kluber!U19</f>
        <v>184</v>
      </c>
      <c r="W17" s="65">
        <f>Messier!U19</f>
        <v>996</v>
      </c>
      <c r="X17" s="65">
        <f>Metokote!U19</f>
        <v>1551</v>
      </c>
      <c r="Y17" s="65">
        <f>Mpi!U19</f>
        <v>0</v>
      </c>
      <c r="Z17" s="65">
        <f>Narmex!U19</f>
        <v>1151</v>
      </c>
      <c r="AA17" s="65">
        <f>Norgren!U19</f>
        <v>650</v>
      </c>
      <c r="AB17" s="65">
        <f>Rohm!U19</f>
        <v>1254</v>
      </c>
      <c r="AC17" s="65">
        <f>Ronal!U19</f>
        <v>23202</v>
      </c>
      <c r="AD17" s="65">
        <f>Samsung!U19</f>
        <v>4211</v>
      </c>
      <c r="AE17" s="65">
        <f>Securency!U19</f>
        <v>720</v>
      </c>
      <c r="AF17" s="65">
        <f>Tafime!U19</f>
        <v>7746</v>
      </c>
      <c r="AG17" s="65">
        <f>'Frenos Trw'!U19</f>
        <v>2975</v>
      </c>
      <c r="AH17" s="65">
        <f>Valeo!U19</f>
        <v>874</v>
      </c>
      <c r="AI17" s="66">
        <f>Vrk!U19</f>
        <v>2526</v>
      </c>
      <c r="AJ17" s="67">
        <f t="shared" si="3"/>
        <v>95259</v>
      </c>
      <c r="AK17" s="76">
        <f t="shared" si="4"/>
        <v>828.08999999999651</v>
      </c>
      <c r="AL17" s="83">
        <f t="shared" si="1"/>
        <v>-8.6181192499429071E-3</v>
      </c>
      <c r="AM17" s="90" t="s">
        <v>131</v>
      </c>
      <c r="AP17" s="101" t="s">
        <v>197</v>
      </c>
      <c r="AQ17" s="102">
        <v>10123</v>
      </c>
    </row>
    <row r="18" spans="2:43">
      <c r="B18" s="59">
        <f t="shared" si="2"/>
        <v>41837</v>
      </c>
      <c r="C18" s="104">
        <f>PIQ!N22</f>
        <v>114184.57800000001</v>
      </c>
      <c r="D18" s="65">
        <f>'AERnn C'!U20</f>
        <v>343</v>
      </c>
      <c r="E18" s="65">
        <f>'AER S'!U20</f>
        <v>279</v>
      </c>
      <c r="F18" s="65">
        <f>Avery!U20</f>
        <v>3000</v>
      </c>
      <c r="G18" s="65">
        <f>Beach!U20</f>
        <v>51</v>
      </c>
      <c r="H18" s="65">
        <f>Bravo!U20</f>
        <v>131</v>
      </c>
      <c r="I18" s="65">
        <f>Comex!U20</f>
        <v>19993</v>
      </c>
      <c r="J18" s="65">
        <f>Copper!U20</f>
        <v>75</v>
      </c>
      <c r="K18" s="65">
        <f>Crown!U20</f>
        <v>1709</v>
      </c>
      <c r="L18" s="65">
        <f>DREnc!U20</f>
        <v>1119</v>
      </c>
      <c r="M18" s="65">
        <f>Eaton!U20</f>
        <v>309</v>
      </c>
      <c r="N18" s="65">
        <f>Elicamex!U20</f>
        <v>466</v>
      </c>
      <c r="O18" s="65">
        <f>Euro!U20</f>
        <v>4563</v>
      </c>
      <c r="P18" s="65">
        <f>Foam!U20</f>
        <v>3970</v>
      </c>
      <c r="Q18" s="65">
        <f>Fracsa!U20</f>
        <v>9288</v>
      </c>
      <c r="R18" s="65">
        <f>Hitachi!U20</f>
        <v>1626</v>
      </c>
      <c r="S18" s="65">
        <f>Ipc!U20</f>
        <v>3135</v>
      </c>
      <c r="T18" s="65">
        <f>Jafra!U20</f>
        <v>1793</v>
      </c>
      <c r="U18" s="65">
        <f>'KH Méx'!U20</f>
        <v>78</v>
      </c>
      <c r="V18" s="65">
        <f>Kluber!U20</f>
        <v>582</v>
      </c>
      <c r="W18" s="65">
        <f>Messier!U20</f>
        <v>1010</v>
      </c>
      <c r="X18" s="65">
        <f>Metokote!U20</f>
        <v>1042</v>
      </c>
      <c r="Y18" s="65">
        <f>Mpi!U20</f>
        <v>0</v>
      </c>
      <c r="Z18" s="65">
        <f>Narmex!U20</f>
        <v>1606</v>
      </c>
      <c r="AA18" s="65">
        <f>Norgren!U20</f>
        <v>662</v>
      </c>
      <c r="AB18" s="65">
        <f>Rohm!U20</f>
        <v>1510</v>
      </c>
      <c r="AC18" s="65">
        <f>Ronal!U20</f>
        <v>24187</v>
      </c>
      <c r="AD18" s="65">
        <f>Samsung!U20</f>
        <v>15571</v>
      </c>
      <c r="AE18" s="65">
        <f>Securency!U20</f>
        <v>1275</v>
      </c>
      <c r="AF18" s="65">
        <f>Tafime!U20</f>
        <v>7936</v>
      </c>
      <c r="AG18" s="65">
        <f>'Frenos Trw'!U20</f>
        <v>3036</v>
      </c>
      <c r="AH18" s="65">
        <f>Valeo!U20</f>
        <v>1052</v>
      </c>
      <c r="AI18" s="66">
        <f>Vrk!U20</f>
        <v>2290</v>
      </c>
      <c r="AJ18" s="67">
        <f t="shared" si="3"/>
        <v>113687</v>
      </c>
      <c r="AK18" s="76">
        <f t="shared" si="4"/>
        <v>497.57800000000861</v>
      </c>
      <c r="AL18" s="79">
        <f t="shared" si="1"/>
        <v>-4.3576637818813725E-3</v>
      </c>
      <c r="AQ18" s="103">
        <f>SUM(AQ14:AQ17)</f>
        <v>727855.37800000003</v>
      </c>
    </row>
    <row r="19" spans="2:43">
      <c r="B19" s="59">
        <f t="shared" si="2"/>
        <v>41836</v>
      </c>
      <c r="C19" s="104">
        <f>PIQ!N23</f>
        <v>112509.827</v>
      </c>
      <c r="D19" s="65">
        <f>'AERnn C'!U21</f>
        <v>474</v>
      </c>
      <c r="E19" s="65">
        <f>'AER S'!U21</f>
        <v>306</v>
      </c>
      <c r="F19" s="65">
        <f>Avery!U21</f>
        <v>3589</v>
      </c>
      <c r="G19" s="65">
        <f>Beach!U21</f>
        <v>56</v>
      </c>
      <c r="H19" s="65">
        <f>Bravo!U21</f>
        <v>0</v>
      </c>
      <c r="I19" s="65">
        <f>Comex!U21</f>
        <v>14874</v>
      </c>
      <c r="J19" s="65">
        <f>Copper!U21</f>
        <v>61</v>
      </c>
      <c r="K19" s="65">
        <f>Crown!U21</f>
        <v>1418</v>
      </c>
      <c r="L19" s="65">
        <f>DREnc!U21</f>
        <v>1195</v>
      </c>
      <c r="M19" s="65">
        <f>Eaton!U21</f>
        <v>298</v>
      </c>
      <c r="N19" s="65">
        <f>Elicamex!U21</f>
        <v>205</v>
      </c>
      <c r="O19" s="65">
        <f>Euro!U21</f>
        <v>4320</v>
      </c>
      <c r="P19" s="65">
        <f>Foam!U21</f>
        <v>5102</v>
      </c>
      <c r="Q19" s="65">
        <f>Fracsa!U21</f>
        <v>10225</v>
      </c>
      <c r="R19" s="65">
        <f>Hitachi!U21</f>
        <v>1720</v>
      </c>
      <c r="S19" s="65">
        <f>Ipc!U21</f>
        <v>3114</v>
      </c>
      <c r="T19" s="65">
        <f>Jafra!U21</f>
        <v>1781</v>
      </c>
      <c r="U19" s="65">
        <f>'KH Méx'!U21</f>
        <v>13</v>
      </c>
      <c r="V19" s="65">
        <f>Kluber!U21</f>
        <v>212</v>
      </c>
      <c r="W19" s="65">
        <f>Messier!U21</f>
        <v>1016</v>
      </c>
      <c r="X19" s="65">
        <f>Metokote!U21</f>
        <v>1300</v>
      </c>
      <c r="Y19" s="65">
        <f>Mpi!U21</f>
        <v>0</v>
      </c>
      <c r="Z19" s="65">
        <f>Narmex!U21</f>
        <v>1416</v>
      </c>
      <c r="AA19" s="65">
        <f>Norgren!U21</f>
        <v>771</v>
      </c>
      <c r="AB19" s="65">
        <f>Rohm!U21</f>
        <v>1439</v>
      </c>
      <c r="AC19" s="65">
        <f>Ronal!U21</f>
        <v>24383</v>
      </c>
      <c r="AD19" s="65">
        <f>Samsung!U21</f>
        <v>17402</v>
      </c>
      <c r="AE19" s="65">
        <f>Securency!U21</f>
        <v>1143</v>
      </c>
      <c r="AF19" s="65">
        <f>Tafime!U21</f>
        <v>7466</v>
      </c>
      <c r="AG19" s="65">
        <f>'Frenos Trw'!U21</f>
        <v>3195</v>
      </c>
      <c r="AH19" s="65">
        <f>Valeo!U21</f>
        <v>1092</v>
      </c>
      <c r="AI19" s="66">
        <f>Vrk!U21</f>
        <v>2468</v>
      </c>
      <c r="AJ19" s="67">
        <f t="shared" si="3"/>
        <v>112054</v>
      </c>
      <c r="AK19" s="76">
        <f t="shared" si="4"/>
        <v>455.82700000000477</v>
      </c>
      <c r="AL19" s="79">
        <f t="shared" si="1"/>
        <v>-4.0514416576252028E-3</v>
      </c>
    </row>
    <row r="20" spans="2:43" ht="15.75" thickBot="1">
      <c r="B20" s="59">
        <f t="shared" si="2"/>
        <v>41835</v>
      </c>
      <c r="C20" s="104">
        <f>PIQ!N24</f>
        <v>114611.32799999999</v>
      </c>
      <c r="D20" s="65">
        <f>'AERnn C'!U22</f>
        <v>469</v>
      </c>
      <c r="E20" s="65">
        <f>'AER S'!U22</f>
        <v>285</v>
      </c>
      <c r="F20" s="65">
        <f>Avery!U22</f>
        <v>3683</v>
      </c>
      <c r="G20" s="65">
        <f>Beach!U22</f>
        <v>46</v>
      </c>
      <c r="H20" s="65">
        <f>Bravo!U22</f>
        <v>0</v>
      </c>
      <c r="I20" s="65">
        <f>Comex!U22</f>
        <v>15732</v>
      </c>
      <c r="J20" s="65">
        <f>Copper!U22</f>
        <v>46</v>
      </c>
      <c r="K20" s="65">
        <f>Crown!U22</f>
        <v>1123</v>
      </c>
      <c r="L20" s="65">
        <f>DREnc!U22</f>
        <v>1266</v>
      </c>
      <c r="M20" s="65">
        <f>Eaton!U22</f>
        <v>291</v>
      </c>
      <c r="N20" s="65">
        <f>Elicamex!U22</f>
        <v>70</v>
      </c>
      <c r="O20" s="65">
        <f>Euro!U22</f>
        <v>3982</v>
      </c>
      <c r="P20" s="65">
        <f>Foam!U22</f>
        <v>5004</v>
      </c>
      <c r="Q20" s="65">
        <f>Fracsa!U22</f>
        <v>10414</v>
      </c>
      <c r="R20" s="65">
        <f>Hitachi!U22</f>
        <v>1887</v>
      </c>
      <c r="S20" s="65">
        <f>Ipc!U22</f>
        <v>2896</v>
      </c>
      <c r="T20" s="65">
        <f>Jafra!U22</f>
        <v>1437</v>
      </c>
      <c r="U20" s="65">
        <f>'KH Méx'!U22</f>
        <v>111</v>
      </c>
      <c r="V20" s="65">
        <f>Kluber!U22</f>
        <v>475</v>
      </c>
      <c r="W20" s="65">
        <f>Messier!U22</f>
        <v>1095</v>
      </c>
      <c r="X20" s="65">
        <f>Metokote!U22</f>
        <v>1102</v>
      </c>
      <c r="Y20" s="65">
        <f>Mpi!U22</f>
        <v>0</v>
      </c>
      <c r="Z20" s="65">
        <f>Narmex!U22</f>
        <v>1289</v>
      </c>
      <c r="AA20" s="65">
        <f>Norgren!U22</f>
        <v>812</v>
      </c>
      <c r="AB20" s="65">
        <f>Rohm!U22</f>
        <v>1294</v>
      </c>
      <c r="AC20" s="65">
        <f>Ronal!U22</f>
        <v>25418</v>
      </c>
      <c r="AD20" s="65">
        <f>Samsung!U22</f>
        <v>18359</v>
      </c>
      <c r="AE20" s="65">
        <f>Securency!U22</f>
        <v>1105</v>
      </c>
      <c r="AF20" s="65">
        <f>Tafime!U22</f>
        <v>7835</v>
      </c>
      <c r="AG20" s="65">
        <f>'Frenos Trw'!U22</f>
        <v>3051</v>
      </c>
      <c r="AH20" s="65">
        <f>Valeo!U22</f>
        <v>1071</v>
      </c>
      <c r="AI20" s="66">
        <f>Vrk!U22</f>
        <v>2439</v>
      </c>
      <c r="AJ20" s="67">
        <f t="shared" si="3"/>
        <v>114087</v>
      </c>
      <c r="AK20" s="76">
        <f t="shared" si="4"/>
        <v>524.32799999999406</v>
      </c>
      <c r="AL20" s="81">
        <f t="shared" si="1"/>
        <v>-4.5748357439850456E-3</v>
      </c>
    </row>
    <row r="21" spans="2:43">
      <c r="B21" s="61">
        <f t="shared" si="2"/>
        <v>41834</v>
      </c>
      <c r="C21" s="105">
        <f>PIQ!N25</f>
        <v>113775.97799999999</v>
      </c>
      <c r="D21" s="68">
        <f>'AERnn C'!U23</f>
        <v>349</v>
      </c>
      <c r="E21" s="68">
        <f>'AER S'!U23</f>
        <v>246</v>
      </c>
      <c r="F21" s="68">
        <f>Avery!U23</f>
        <v>2444</v>
      </c>
      <c r="G21" s="68">
        <f>Beach!U23</f>
        <v>44</v>
      </c>
      <c r="H21" s="68">
        <f>Bravo!U23</f>
        <v>1964</v>
      </c>
      <c r="I21" s="68">
        <f>Comex!U23</f>
        <v>16961</v>
      </c>
      <c r="J21" s="68">
        <f>Copper!U23</f>
        <v>90</v>
      </c>
      <c r="K21" s="68">
        <f>Crown!U23</f>
        <v>1203</v>
      </c>
      <c r="L21" s="68">
        <f>DREnc!U23</f>
        <v>1108</v>
      </c>
      <c r="M21" s="68">
        <f>Eaton!U23</f>
        <v>288</v>
      </c>
      <c r="N21" s="68">
        <f>Elicamex!U23</f>
        <v>447</v>
      </c>
      <c r="O21" s="68">
        <f>Euro!U23</f>
        <v>3879</v>
      </c>
      <c r="P21" s="68">
        <f>Foam!U23</f>
        <v>5359</v>
      </c>
      <c r="Q21" s="68">
        <f>Fracsa!U23</f>
        <v>8496</v>
      </c>
      <c r="R21" s="68">
        <f>Hitachi!U23</f>
        <v>1670</v>
      </c>
      <c r="S21" s="68">
        <f>Ipc!U23</f>
        <v>3087</v>
      </c>
      <c r="T21" s="68">
        <f>Jafra!U23</f>
        <v>1486</v>
      </c>
      <c r="U21" s="68">
        <f>'KH Méx'!U23</f>
        <v>122</v>
      </c>
      <c r="V21" s="68">
        <f>Kluber!U23</f>
        <v>210</v>
      </c>
      <c r="W21" s="68">
        <f>Messier!U23</f>
        <v>1119</v>
      </c>
      <c r="X21" s="68">
        <f>Metokote!U23</f>
        <v>1027</v>
      </c>
      <c r="Y21" s="68">
        <f>Mpi!U23</f>
        <v>0</v>
      </c>
      <c r="Z21" s="68">
        <f>Narmex!U23</f>
        <v>1197</v>
      </c>
      <c r="AA21" s="68">
        <f>Norgren!U23</f>
        <v>327</v>
      </c>
      <c r="AB21" s="68">
        <f>Rohm!U23</f>
        <v>1193</v>
      </c>
      <c r="AC21" s="68">
        <f>Ronal!U23</f>
        <v>25910</v>
      </c>
      <c r="AD21" s="68">
        <f>Samsung!U23</f>
        <v>17386</v>
      </c>
      <c r="AE21" s="68">
        <f>Securency!U23</f>
        <v>1593</v>
      </c>
      <c r="AF21" s="68">
        <f>Tafime!U23</f>
        <v>7201</v>
      </c>
      <c r="AG21" s="68">
        <f>'Frenos Trw'!U23</f>
        <v>3125</v>
      </c>
      <c r="AH21" s="68">
        <f>Valeo!U23</f>
        <v>1181</v>
      </c>
      <c r="AI21" s="69">
        <f>Vrk!U23</f>
        <v>2401</v>
      </c>
      <c r="AJ21" s="70">
        <f t="shared" si="3"/>
        <v>113113</v>
      </c>
      <c r="AK21" s="77">
        <f t="shared" si="4"/>
        <v>662.97799999998824</v>
      </c>
      <c r="AL21" s="85">
        <f t="shared" si="1"/>
        <v>-5.8270472524524315E-3</v>
      </c>
      <c r="AM21" s="86" t="s">
        <v>127</v>
      </c>
      <c r="AN21" s="74"/>
      <c r="AQ21" s="103">
        <f>SUM(C21:C27)</f>
        <v>661985.36699999997</v>
      </c>
    </row>
    <row r="22" spans="2:43" ht="15.75" thickBot="1">
      <c r="B22" s="61">
        <f t="shared" si="2"/>
        <v>41833</v>
      </c>
      <c r="C22" s="105">
        <f>PIQ!N26</f>
        <v>75619.926000000007</v>
      </c>
      <c r="D22" s="68">
        <f>'AERnn C'!U24</f>
        <v>155</v>
      </c>
      <c r="E22" s="68">
        <f>'AER S'!U24</f>
        <v>29</v>
      </c>
      <c r="F22" s="68">
        <f>Avery!U24</f>
        <v>20</v>
      </c>
      <c r="G22" s="68">
        <f>Beach!U24</f>
        <v>9</v>
      </c>
      <c r="H22" s="68">
        <f>Bravo!U24</f>
        <v>4515</v>
      </c>
      <c r="I22" s="68">
        <f>Comex!U24</f>
        <v>19277</v>
      </c>
      <c r="J22" s="68">
        <f>Copper!U24</f>
        <v>8</v>
      </c>
      <c r="K22" s="68">
        <f>Crown!U24</f>
        <v>296</v>
      </c>
      <c r="L22" s="68">
        <f>DREnc!U24</f>
        <v>109</v>
      </c>
      <c r="M22" s="68">
        <f>Eaton!U24</f>
        <v>252</v>
      </c>
      <c r="N22" s="68">
        <f>Elicamex!U24</f>
        <v>182</v>
      </c>
      <c r="O22" s="68">
        <f>Euro!U24</f>
        <v>3683</v>
      </c>
      <c r="P22" s="68">
        <f>Foam!U24</f>
        <v>693</v>
      </c>
      <c r="Q22" s="68">
        <f>Fracsa!U24</f>
        <v>8908</v>
      </c>
      <c r="R22" s="68">
        <f>Hitachi!U24</f>
        <v>812</v>
      </c>
      <c r="S22" s="68">
        <f>Ipc!U24</f>
        <v>749</v>
      </c>
      <c r="T22" s="68">
        <f>Jafra!U24</f>
        <v>633</v>
      </c>
      <c r="U22" s="68">
        <f>'KH Méx'!U24</f>
        <v>18</v>
      </c>
      <c r="V22" s="68">
        <f>Kluber!U24</f>
        <v>9</v>
      </c>
      <c r="W22" s="68">
        <f>Messier!U24</f>
        <v>903</v>
      </c>
      <c r="X22" s="68">
        <f>Metokote!U24</f>
        <v>641</v>
      </c>
      <c r="Y22" s="68">
        <f>Mpi!U24</f>
        <v>0</v>
      </c>
      <c r="Z22" s="68">
        <f>Narmex!U24</f>
        <v>747</v>
      </c>
      <c r="AA22" s="68">
        <f>Norgren!U24</f>
        <v>306</v>
      </c>
      <c r="AB22" s="68">
        <f>Rohm!U24</f>
        <v>1252</v>
      </c>
      <c r="AC22" s="68">
        <f>Ronal!U24</f>
        <v>20723</v>
      </c>
      <c r="AD22" s="68">
        <f>Samsung!U24</f>
        <v>1077</v>
      </c>
      <c r="AE22" s="68">
        <f>Securency!U24</f>
        <v>89</v>
      </c>
      <c r="AF22" s="68">
        <f>Tafime!U24</f>
        <v>7116</v>
      </c>
      <c r="AG22" s="68">
        <f>'Frenos Trw'!U24</f>
        <v>1090</v>
      </c>
      <c r="AH22" s="68">
        <f>Valeo!U24</f>
        <v>313</v>
      </c>
      <c r="AI22" s="69">
        <f>Vrk!U24</f>
        <v>152</v>
      </c>
      <c r="AJ22" s="70">
        <f t="shared" si="3"/>
        <v>74766</v>
      </c>
      <c r="AK22" s="77">
        <f t="shared" si="4"/>
        <v>853.92600000000675</v>
      </c>
      <c r="AL22" s="87">
        <f t="shared" si="1"/>
        <v>-1.129234112183615E-2</v>
      </c>
      <c r="AM22" s="92">
        <f>AVERAGE(AL21:AL27)</f>
        <v>1.2882253459223137E-2</v>
      </c>
      <c r="AO22" s="74">
        <f>AM22</f>
        <v>1.2882253459223137E-2</v>
      </c>
    </row>
    <row r="23" spans="2:43">
      <c r="B23" s="61">
        <f t="shared" si="2"/>
        <v>41832</v>
      </c>
      <c r="C23" s="105">
        <f>PIQ!N27</f>
        <v>65722.092000000004</v>
      </c>
      <c r="D23" s="68">
        <f>'AERnn C'!U25</f>
        <v>341</v>
      </c>
      <c r="E23" s="68">
        <f>'AER S'!U25</f>
        <v>49</v>
      </c>
      <c r="F23" s="68">
        <f>Avery!U25</f>
        <v>522</v>
      </c>
      <c r="G23" s="68">
        <f>Beach!U25</f>
        <v>0</v>
      </c>
      <c r="H23" s="68">
        <f>Bravo!U25</f>
        <v>4371</v>
      </c>
      <c r="I23" s="68">
        <f>Comex!U25</f>
        <v>4669</v>
      </c>
      <c r="J23" s="68">
        <f>Copper!U25</f>
        <v>24</v>
      </c>
      <c r="K23" s="68">
        <f>Crown!U25</f>
        <v>17</v>
      </c>
      <c r="L23" s="68">
        <f>DREnc!U25</f>
        <v>0</v>
      </c>
      <c r="M23" s="68">
        <f>Eaton!U25</f>
        <v>253</v>
      </c>
      <c r="N23" s="68">
        <f>Elicamex!U25</f>
        <v>17</v>
      </c>
      <c r="O23" s="68">
        <f>Euro!U25</f>
        <v>3872</v>
      </c>
      <c r="P23" s="68">
        <f>Foam!U25</f>
        <v>0</v>
      </c>
      <c r="Q23" s="68">
        <f>Fracsa!U25</f>
        <v>9845</v>
      </c>
      <c r="R23" s="68">
        <f>Hitachi!U25</f>
        <v>442</v>
      </c>
      <c r="S23" s="68">
        <f>Ipc!U25</f>
        <v>847</v>
      </c>
      <c r="T23" s="68">
        <f>Jafra!U25</f>
        <v>486</v>
      </c>
      <c r="U23" s="68">
        <f>'KH Méx'!U25</f>
        <v>3</v>
      </c>
      <c r="V23" s="68">
        <f>Kluber!U25</f>
        <v>0</v>
      </c>
      <c r="W23" s="68">
        <f>Messier!U25</f>
        <v>906</v>
      </c>
      <c r="X23" s="68">
        <f>Metokote!U25</f>
        <v>865</v>
      </c>
      <c r="Y23" s="68">
        <f>Mpi!U25</f>
        <v>0</v>
      </c>
      <c r="Z23" s="68">
        <f>Narmex!U25</f>
        <v>291</v>
      </c>
      <c r="AA23" s="68">
        <f>Norgren!U25</f>
        <v>390</v>
      </c>
      <c r="AB23" s="68">
        <f>Rohm!U25</f>
        <v>1666</v>
      </c>
      <c r="AC23" s="68">
        <f>Ronal!U25</f>
        <v>24635</v>
      </c>
      <c r="AD23" s="68">
        <f>Samsung!U25</f>
        <v>30</v>
      </c>
      <c r="AE23" s="68">
        <f>Securency!U25</f>
        <v>0</v>
      </c>
      <c r="AF23" s="68">
        <f>Tafime!U25</f>
        <v>6491</v>
      </c>
      <c r="AG23" s="68">
        <f>'Frenos Trw'!U25</f>
        <v>1275</v>
      </c>
      <c r="AH23" s="68">
        <f>Valeo!U25</f>
        <v>73</v>
      </c>
      <c r="AI23" s="69">
        <f>Vrk!U25</f>
        <v>2370</v>
      </c>
      <c r="AJ23" s="70">
        <f t="shared" si="3"/>
        <v>64750</v>
      </c>
      <c r="AK23" s="77">
        <f t="shared" si="4"/>
        <v>972.09200000000419</v>
      </c>
      <c r="AL23" s="87">
        <f t="shared" si="1"/>
        <v>-1.479094731190243E-2</v>
      </c>
      <c r="AM23" s="89" t="s">
        <v>133</v>
      </c>
    </row>
    <row r="24" spans="2:43">
      <c r="B24" s="61">
        <f t="shared" si="2"/>
        <v>41831</v>
      </c>
      <c r="C24" s="105">
        <f>PIQ!N28</f>
        <v>69614.563000000009</v>
      </c>
      <c r="D24" s="68">
        <f>'AERnn C'!U26</f>
        <v>424</v>
      </c>
      <c r="E24" s="68">
        <f>'AER S'!U26</f>
        <v>372</v>
      </c>
      <c r="F24" s="68">
        <f>Avery!U26</f>
        <v>3382</v>
      </c>
      <c r="G24" s="68">
        <f>Beach!U26</f>
        <v>31</v>
      </c>
      <c r="H24" s="68">
        <f>Bravo!U26</f>
        <v>4478</v>
      </c>
      <c r="I24" s="68">
        <f>Comex!U26</f>
        <v>3940</v>
      </c>
      <c r="J24" s="68">
        <f>Copper!U26</f>
        <v>41</v>
      </c>
      <c r="K24" s="68">
        <f>Crown!U26</f>
        <v>911</v>
      </c>
      <c r="L24" s="68">
        <f>DREnc!U26</f>
        <v>297</v>
      </c>
      <c r="M24" s="68">
        <f>Eaton!U26</f>
        <v>300</v>
      </c>
      <c r="N24" s="68">
        <f>Elicamex!U26</f>
        <v>69</v>
      </c>
      <c r="O24" s="68">
        <f>Euro!U26</f>
        <v>4121</v>
      </c>
      <c r="P24" s="68">
        <f>Foam!U26</f>
        <v>0</v>
      </c>
      <c r="Q24" s="68">
        <f>Fracsa!U26</f>
        <v>9027</v>
      </c>
      <c r="R24" s="68">
        <f>Hitachi!U26</f>
        <v>1090</v>
      </c>
      <c r="S24" s="68">
        <f>Ipc!U26</f>
        <v>2656</v>
      </c>
      <c r="T24" s="68">
        <f>Jafra!U26</f>
        <v>1339</v>
      </c>
      <c r="U24" s="68">
        <f>'KH Méx'!U26</f>
        <v>131</v>
      </c>
      <c r="V24" s="68">
        <f>Kluber!U26</f>
        <v>46</v>
      </c>
      <c r="W24" s="68">
        <f>Messier!U26</f>
        <v>1100</v>
      </c>
      <c r="X24" s="68">
        <f>Metokote!U26</f>
        <v>1630</v>
      </c>
      <c r="Y24" s="68">
        <f>Mpi!U26</f>
        <v>0</v>
      </c>
      <c r="Z24" s="68">
        <f>Narmex!U26</f>
        <v>1678</v>
      </c>
      <c r="AA24" s="68">
        <f>Norgren!U26</f>
        <v>747</v>
      </c>
      <c r="AB24" s="68">
        <f>Rohm!U26</f>
        <v>1704</v>
      </c>
      <c r="AC24" s="68">
        <f>Ronal!U26</f>
        <v>23478</v>
      </c>
      <c r="AD24" s="68">
        <f>Samsung!U26</f>
        <v>2604</v>
      </c>
      <c r="AE24" s="68">
        <f>Securency!U26</f>
        <v>457</v>
      </c>
      <c r="AF24" s="68">
        <f>Tafime!U26</f>
        <v>6953</v>
      </c>
      <c r="AG24" s="68">
        <f>'Frenos Trw'!U26</f>
        <v>3230</v>
      </c>
      <c r="AH24" s="68">
        <f>Valeo!U26</f>
        <v>908</v>
      </c>
      <c r="AI24" s="69">
        <f>Vrk!U26</f>
        <v>2594</v>
      </c>
      <c r="AJ24" s="70">
        <f t="shared" si="3"/>
        <v>79738</v>
      </c>
      <c r="AK24" s="99">
        <f t="shared" si="4"/>
        <v>-10123.436999999991</v>
      </c>
      <c r="AL24" s="87">
        <f t="shared" si="1"/>
        <v>0.14542125330873643</v>
      </c>
      <c r="AM24" s="90" t="s">
        <v>130</v>
      </c>
    </row>
    <row r="25" spans="2:43">
      <c r="B25" s="61">
        <f t="shared" si="2"/>
        <v>41830</v>
      </c>
      <c r="C25" s="105">
        <f>PIQ!N29</f>
        <v>105611.25900000001</v>
      </c>
      <c r="D25" s="68">
        <f>'AERnn C'!U27</f>
        <v>395</v>
      </c>
      <c r="E25" s="68">
        <f>'AER S'!U27</f>
        <v>314</v>
      </c>
      <c r="F25" s="68">
        <f>Avery!U27</f>
        <v>3526</v>
      </c>
      <c r="G25" s="68">
        <f>Beach!U27</f>
        <v>46</v>
      </c>
      <c r="H25" s="68">
        <f>Bravo!U27</f>
        <v>4384</v>
      </c>
      <c r="I25" s="68">
        <f>Comex!U27</f>
        <v>10754</v>
      </c>
      <c r="J25" s="68">
        <f>Copper!U27</f>
        <v>102</v>
      </c>
      <c r="K25" s="68">
        <f>Crown!U27</f>
        <v>1686</v>
      </c>
      <c r="L25" s="68">
        <f>DREnc!U27</f>
        <v>1195</v>
      </c>
      <c r="M25" s="68">
        <f>Eaton!U27</f>
        <v>305</v>
      </c>
      <c r="N25" s="68">
        <f>Elicamex!U27</f>
        <v>307</v>
      </c>
      <c r="O25" s="68">
        <f>Euro!U27</f>
        <v>4008</v>
      </c>
      <c r="P25" s="68">
        <f>Foam!U27</f>
        <v>2127</v>
      </c>
      <c r="Q25" s="68">
        <f>Fracsa!U27</f>
        <v>8970</v>
      </c>
      <c r="R25" s="68">
        <f>Hitachi!U27</f>
        <v>1070</v>
      </c>
      <c r="S25" s="68">
        <f>Ipc!U27</f>
        <v>2649</v>
      </c>
      <c r="T25" s="68">
        <f>Jafra!U27</f>
        <v>1468</v>
      </c>
      <c r="U25" s="68">
        <f>'KH Méx'!U27</f>
        <v>119</v>
      </c>
      <c r="V25" s="68">
        <f>Kluber!U27</f>
        <v>122</v>
      </c>
      <c r="W25" s="68">
        <f>Messier!U27</f>
        <v>1148</v>
      </c>
      <c r="X25" s="68">
        <f>Metokote!U27</f>
        <v>1157</v>
      </c>
      <c r="Y25" s="68">
        <f>Mpi!U27</f>
        <v>0</v>
      </c>
      <c r="Z25" s="68">
        <f>Narmex!U27</f>
        <v>1752</v>
      </c>
      <c r="AA25" s="68">
        <f>Norgren!U27</f>
        <v>689</v>
      </c>
      <c r="AB25" s="68">
        <f>Rohm!U27</f>
        <v>1634</v>
      </c>
      <c r="AC25" s="68">
        <f>Ronal!U27</f>
        <v>24941</v>
      </c>
      <c r="AD25" s="68">
        <f>Samsung!U27</f>
        <v>14165</v>
      </c>
      <c r="AE25" s="68">
        <f>Securency!U27</f>
        <v>1417</v>
      </c>
      <c r="AF25" s="68">
        <f>Tafime!U27</f>
        <v>7330</v>
      </c>
      <c r="AG25" s="68">
        <f>'Frenos Trw'!U27</f>
        <v>3258</v>
      </c>
      <c r="AH25" s="68">
        <f>Valeo!U27</f>
        <v>1182</v>
      </c>
      <c r="AI25" s="69">
        <f>Vrk!U27</f>
        <v>2564</v>
      </c>
      <c r="AJ25" s="70">
        <f t="shared" si="3"/>
        <v>104784</v>
      </c>
      <c r="AK25" s="77">
        <f t="shared" si="4"/>
        <v>827.25900000000547</v>
      </c>
      <c r="AL25" s="80">
        <f t="shared" si="1"/>
        <v>-7.8330568902696771E-3</v>
      </c>
    </row>
    <row r="26" spans="2:43">
      <c r="B26" s="61">
        <f t="shared" si="2"/>
        <v>41829</v>
      </c>
      <c r="C26" s="105">
        <f>PIQ!N30</f>
        <v>113084.412</v>
      </c>
      <c r="D26" s="68">
        <f>'AERnn C'!U28</f>
        <v>487</v>
      </c>
      <c r="E26" s="68">
        <f>'AER S'!U28</f>
        <v>274</v>
      </c>
      <c r="F26" s="68">
        <f>Avery!U28</f>
        <v>3505</v>
      </c>
      <c r="G26" s="68">
        <f>Beach!U28</f>
        <v>50</v>
      </c>
      <c r="H26" s="68">
        <f>Bravo!U28</f>
        <v>4183</v>
      </c>
      <c r="I26" s="68">
        <f>Comex!U28</f>
        <v>11299</v>
      </c>
      <c r="J26" s="68">
        <f>Copper!U28</f>
        <v>45</v>
      </c>
      <c r="K26" s="68">
        <f>Crown!U28</f>
        <v>1607</v>
      </c>
      <c r="L26" s="68">
        <f>DREnc!U28</f>
        <v>1424</v>
      </c>
      <c r="M26" s="68">
        <f>Eaton!U28</f>
        <v>306</v>
      </c>
      <c r="N26" s="68">
        <f>Elicamex!U28</f>
        <v>475</v>
      </c>
      <c r="O26" s="68">
        <f>Euro!U28</f>
        <v>4474</v>
      </c>
      <c r="P26" s="68">
        <f>Foam!U28</f>
        <v>5197</v>
      </c>
      <c r="Q26" s="68">
        <f>Fracsa!U28</f>
        <v>9152</v>
      </c>
      <c r="R26" s="68">
        <f>Hitachi!U28</f>
        <v>1001</v>
      </c>
      <c r="S26" s="68">
        <f>Ipc!U28</f>
        <v>2152</v>
      </c>
      <c r="T26" s="68">
        <f>Jafra!U28</f>
        <v>1484</v>
      </c>
      <c r="U26" s="68">
        <f>'KH Méx'!U28</f>
        <v>125</v>
      </c>
      <c r="V26" s="68">
        <f>Kluber!U28</f>
        <v>119</v>
      </c>
      <c r="W26" s="68">
        <f>Messier!U28</f>
        <v>1125</v>
      </c>
      <c r="X26" s="68">
        <f>Metokote!U28</f>
        <v>1165</v>
      </c>
      <c r="Y26" s="68">
        <f>Mpi!U28</f>
        <v>0</v>
      </c>
      <c r="Z26" s="68">
        <f>Narmex!U28</f>
        <v>1808</v>
      </c>
      <c r="AA26" s="68">
        <f>Norgren!U28</f>
        <v>709</v>
      </c>
      <c r="AB26" s="68">
        <f>Rohm!U28</f>
        <v>1670</v>
      </c>
      <c r="AC26" s="68">
        <f>Ronal!U28</f>
        <v>25053</v>
      </c>
      <c r="AD26" s="68">
        <f>Samsung!U28</f>
        <v>16963</v>
      </c>
      <c r="AE26" s="68">
        <f>Securency!U28</f>
        <v>1853</v>
      </c>
      <c r="AF26" s="68">
        <f>Tafime!U28</f>
        <v>7567</v>
      </c>
      <c r="AG26" s="68">
        <f>'Frenos Trw'!U28</f>
        <v>3076</v>
      </c>
      <c r="AH26" s="68">
        <f>Valeo!U28</f>
        <v>1248</v>
      </c>
      <c r="AI26" s="69">
        <f>Vrk!U28</f>
        <v>2531</v>
      </c>
      <c r="AJ26" s="70">
        <f t="shared" si="3"/>
        <v>112127</v>
      </c>
      <c r="AK26" s="77">
        <f t="shared" si="4"/>
        <v>957.41199999999662</v>
      </c>
      <c r="AL26" s="80">
        <f t="shared" si="1"/>
        <v>-8.4663481293955588E-3</v>
      </c>
    </row>
    <row r="27" spans="2:43" ht="15.75" thickBot="1">
      <c r="B27" s="61">
        <f t="shared" si="2"/>
        <v>41828</v>
      </c>
      <c r="C27" s="105">
        <f>PIQ!N31</f>
        <v>118557.137</v>
      </c>
      <c r="D27" s="68">
        <f>'AERnn C'!U29</f>
        <v>452</v>
      </c>
      <c r="E27" s="68">
        <f>'AER S'!U29</f>
        <v>176</v>
      </c>
      <c r="F27" s="68">
        <f>Avery!U29</f>
        <v>4201</v>
      </c>
      <c r="G27" s="68">
        <f>Beach!U29</f>
        <v>56</v>
      </c>
      <c r="H27" s="68">
        <f>Bravo!U29</f>
        <v>4326</v>
      </c>
      <c r="I27" s="68">
        <f>Comex!U29</f>
        <v>18866</v>
      </c>
      <c r="J27" s="68">
        <f>Copper!U29</f>
        <v>47</v>
      </c>
      <c r="K27" s="68">
        <f>Crown!U29</f>
        <v>1220</v>
      </c>
      <c r="L27" s="68">
        <f>DREnc!U29</f>
        <v>1557</v>
      </c>
      <c r="M27" s="68">
        <f>Eaton!U29</f>
        <v>303</v>
      </c>
      <c r="N27" s="68">
        <f>Elicamex!U29</f>
        <v>353</v>
      </c>
      <c r="O27" s="68">
        <f>Euro!U29</f>
        <v>4252</v>
      </c>
      <c r="P27" s="68">
        <f>Foam!U29</f>
        <v>5159</v>
      </c>
      <c r="Q27" s="68">
        <f>Fracsa!U29</f>
        <v>9837</v>
      </c>
      <c r="R27" s="68">
        <f>Hitachi!U29</f>
        <v>688</v>
      </c>
      <c r="S27" s="68">
        <f>Ipc!U29</f>
        <v>2172</v>
      </c>
      <c r="T27" s="68">
        <f>Jafra!U29</f>
        <v>1522</v>
      </c>
      <c r="U27" s="68">
        <f>'KH Méx'!U29</f>
        <v>89</v>
      </c>
      <c r="V27" s="68">
        <f>Kluber!U29</f>
        <v>306</v>
      </c>
      <c r="W27" s="68">
        <f>Messier!U29</f>
        <v>1134</v>
      </c>
      <c r="X27" s="68">
        <f>Metokote!U29</f>
        <v>1065</v>
      </c>
      <c r="Y27" s="68">
        <f>Mpi!U29</f>
        <v>0</v>
      </c>
      <c r="Z27" s="68">
        <f>Narmex!U29</f>
        <v>1564</v>
      </c>
      <c r="AA27" s="68">
        <f>Norgren!U29</f>
        <v>740</v>
      </c>
      <c r="AB27" s="68">
        <f>Rohm!U29</f>
        <v>1707</v>
      </c>
      <c r="AC27" s="68">
        <f>Ronal!U29</f>
        <v>25464</v>
      </c>
      <c r="AD27" s="68">
        <f>Samsung!U29</f>
        <v>16013</v>
      </c>
      <c r="AE27" s="68">
        <f>Securency!U29</f>
        <v>0</v>
      </c>
      <c r="AF27" s="68">
        <f>Tafime!U29</f>
        <v>7728</v>
      </c>
      <c r="AG27" s="68">
        <f>'Frenos Trw'!U29</f>
        <v>3009</v>
      </c>
      <c r="AH27" s="68">
        <f>Valeo!U29</f>
        <v>1210</v>
      </c>
      <c r="AI27" s="69">
        <f>Vrk!U29</f>
        <v>2507</v>
      </c>
      <c r="AJ27" s="70">
        <f t="shared" si="3"/>
        <v>117723</v>
      </c>
      <c r="AK27" s="77">
        <f t="shared" si="4"/>
        <v>834.13700000000244</v>
      </c>
      <c r="AL27" s="91">
        <f t="shared" si="1"/>
        <v>-7.0357383883182202E-3</v>
      </c>
    </row>
    <row r="28" spans="2:43">
      <c r="B28" s="59">
        <f t="shared" si="2"/>
        <v>41827</v>
      </c>
      <c r="C28" s="104">
        <f>PIQ!N32</f>
        <v>108984.62700000001</v>
      </c>
      <c r="D28" s="65">
        <f>'AERnn C'!U30</f>
        <v>401</v>
      </c>
      <c r="E28" s="65">
        <f>'AER S'!U30</f>
        <v>276</v>
      </c>
      <c r="F28" s="65">
        <f>Avery!U30</f>
        <v>3473</v>
      </c>
      <c r="G28" s="65">
        <f>Beach!U30</f>
        <v>52</v>
      </c>
      <c r="H28" s="65">
        <f>Bravo!U30</f>
        <v>4242</v>
      </c>
      <c r="I28" s="65">
        <f>Comex!U30</f>
        <v>9171</v>
      </c>
      <c r="J28" s="65">
        <f>Copper!U30</f>
        <v>57</v>
      </c>
      <c r="K28" s="65">
        <f>Crown!U30</f>
        <v>1307</v>
      </c>
      <c r="L28" s="65">
        <f>DREnc!U30</f>
        <v>1061</v>
      </c>
      <c r="M28" s="65">
        <f>Eaton!U30</f>
        <v>291</v>
      </c>
      <c r="N28" s="65">
        <f>Elicamex!U30</f>
        <v>244</v>
      </c>
      <c r="O28" s="65">
        <f>Euro!U30</f>
        <v>4323</v>
      </c>
      <c r="P28" s="65">
        <f>Foam!U30</f>
        <v>6561</v>
      </c>
      <c r="Q28" s="65">
        <f>Fracsa!U30</f>
        <v>6504</v>
      </c>
      <c r="R28" s="65">
        <f>Hitachi!U30</f>
        <v>988</v>
      </c>
      <c r="S28" s="65">
        <f>Ipc!U30</f>
        <v>3225</v>
      </c>
      <c r="T28" s="65">
        <f>Jafra!U30</f>
        <v>1545</v>
      </c>
      <c r="U28" s="65">
        <f>'KH Méx'!U30</f>
        <v>137</v>
      </c>
      <c r="V28" s="65">
        <f>Kluber!U30</f>
        <v>532</v>
      </c>
      <c r="W28" s="65">
        <f>Messier!U30</f>
        <v>1090</v>
      </c>
      <c r="X28" s="65">
        <f>Metokote!U30</f>
        <v>849</v>
      </c>
      <c r="Y28" s="65">
        <f>Mpi!U30</f>
        <v>0</v>
      </c>
      <c r="Z28" s="65">
        <f>Narmex!U30</f>
        <v>1539</v>
      </c>
      <c r="AA28" s="65">
        <f>Norgren!U30</f>
        <v>675</v>
      </c>
      <c r="AB28" s="65">
        <f>Rohm!U30</f>
        <v>1249</v>
      </c>
      <c r="AC28" s="65">
        <f>Ronal!U30</f>
        <v>25563</v>
      </c>
      <c r="AD28" s="65">
        <f>Samsung!U30</f>
        <v>18141</v>
      </c>
      <c r="AE28" s="65">
        <f>Securency!U30</f>
        <v>0</v>
      </c>
      <c r="AF28" s="65">
        <f>Tafime!U30</f>
        <v>7872</v>
      </c>
      <c r="AG28" s="65">
        <f>'Frenos Trw'!U30</f>
        <v>3124</v>
      </c>
      <c r="AH28" s="65">
        <f>Valeo!U30</f>
        <v>1131</v>
      </c>
      <c r="AI28" s="66">
        <f>Vrk!U30</f>
        <v>2508</v>
      </c>
      <c r="AJ28" s="67">
        <f t="shared" si="3"/>
        <v>108131</v>
      </c>
      <c r="AK28" s="76">
        <f t="shared" si="4"/>
        <v>853.62700000000768</v>
      </c>
      <c r="AL28" s="82">
        <f t="shared" si="1"/>
        <v>-7.8325450432564919E-3</v>
      </c>
      <c r="AM28" s="84" t="s">
        <v>127</v>
      </c>
      <c r="AN28" s="74"/>
      <c r="AQ28" s="103">
        <f>SUM(C28:C34)</f>
        <v>713174.47000000009</v>
      </c>
    </row>
    <row r="29" spans="2:43" ht="15.75" thickBot="1">
      <c r="B29" s="59">
        <f t="shared" si="2"/>
        <v>41826</v>
      </c>
      <c r="C29" s="104">
        <f>PIQ!N33</f>
        <v>82340.751999999993</v>
      </c>
      <c r="D29" s="65">
        <f>'AERnn C'!U31</f>
        <v>157</v>
      </c>
      <c r="E29" s="65">
        <f>'AER S'!U31</f>
        <v>118</v>
      </c>
      <c r="F29" s="65">
        <f>Avery!U31</f>
        <v>221</v>
      </c>
      <c r="G29" s="65">
        <f>Beach!U31</f>
        <v>11</v>
      </c>
      <c r="H29" s="65">
        <f>Bravo!U31</f>
        <v>4373</v>
      </c>
      <c r="I29" s="65">
        <f>Comex!U31</f>
        <v>23403</v>
      </c>
      <c r="J29" s="65">
        <f>Copper!U31</f>
        <v>19</v>
      </c>
      <c r="K29" s="65">
        <f>Crown!U31</f>
        <v>247</v>
      </c>
      <c r="L29" s="65">
        <f>DREnc!U31</f>
        <v>0</v>
      </c>
      <c r="M29" s="65">
        <f>Eaton!U31</f>
        <v>255</v>
      </c>
      <c r="N29" s="65">
        <f>Elicamex!U31</f>
        <v>14</v>
      </c>
      <c r="O29" s="65">
        <f>Euro!U31</f>
        <v>4115</v>
      </c>
      <c r="P29" s="65">
        <f>Foam!U31</f>
        <v>594</v>
      </c>
      <c r="Q29" s="65">
        <f>Fracsa!U31</f>
        <v>8116</v>
      </c>
      <c r="R29" s="65">
        <f>Hitachi!U31</f>
        <v>86</v>
      </c>
      <c r="S29" s="65">
        <f>Ipc!U31</f>
        <v>810</v>
      </c>
      <c r="T29" s="65">
        <f>Jafra!U31</f>
        <v>598</v>
      </c>
      <c r="U29" s="65">
        <f>'KH Méx'!U31</f>
        <v>21</v>
      </c>
      <c r="V29" s="65">
        <f>Kluber!U31</f>
        <v>108</v>
      </c>
      <c r="W29" s="65">
        <f>Messier!U31</f>
        <v>970</v>
      </c>
      <c r="X29" s="65">
        <f>Metokote!U31</f>
        <v>280</v>
      </c>
      <c r="Y29" s="65">
        <f>Mpi!U31</f>
        <v>0</v>
      </c>
      <c r="Z29" s="65">
        <f>Narmex!U31</f>
        <v>385</v>
      </c>
      <c r="AA29" s="65">
        <f>Norgren!U31</f>
        <v>355</v>
      </c>
      <c r="AB29" s="65">
        <f>Rohm!U31</f>
        <v>1522</v>
      </c>
      <c r="AC29" s="65">
        <f>Ronal!U31</f>
        <v>24561</v>
      </c>
      <c r="AD29" s="65">
        <f>Samsung!U31</f>
        <v>1433</v>
      </c>
      <c r="AE29" s="65">
        <f>Securency!U31</f>
        <v>0</v>
      </c>
      <c r="AF29" s="65">
        <f>Tafime!U31</f>
        <v>6909</v>
      </c>
      <c r="AG29" s="65">
        <f>'Frenos Trw'!U31</f>
        <v>1409</v>
      </c>
      <c r="AH29" s="65">
        <f>Valeo!U31</f>
        <v>95</v>
      </c>
      <c r="AI29" s="66">
        <f>Vrk!U31</f>
        <v>282</v>
      </c>
      <c r="AJ29" s="67">
        <f t="shared" si="3"/>
        <v>81467</v>
      </c>
      <c r="AK29" s="76">
        <f t="shared" si="4"/>
        <v>873.75199999999313</v>
      </c>
      <c r="AL29" s="83">
        <f t="shared" si="1"/>
        <v>-1.0611416325175087E-2</v>
      </c>
      <c r="AM29" s="88">
        <f>AVERAGE(AL28:AL34)</f>
        <v>-8.7083312371601038E-3</v>
      </c>
      <c r="AO29" s="74">
        <f>AM29</f>
        <v>-8.7083312371601038E-3</v>
      </c>
    </row>
    <row r="30" spans="2:43">
      <c r="B30" s="59">
        <f t="shared" si="2"/>
        <v>41825</v>
      </c>
      <c r="C30" s="104">
        <f>PIQ!N34</f>
        <v>79771.027000000002</v>
      </c>
      <c r="D30" s="65">
        <f>'AERnn C'!U32</f>
        <v>255</v>
      </c>
      <c r="E30" s="65">
        <f>'AER S'!U32</f>
        <v>110</v>
      </c>
      <c r="F30" s="65">
        <f>Avery!U32</f>
        <v>323</v>
      </c>
      <c r="G30" s="65">
        <f>Beach!U32</f>
        <v>8</v>
      </c>
      <c r="H30" s="65">
        <f>Bravo!U32</f>
        <v>4489</v>
      </c>
      <c r="I30" s="65">
        <f>Comex!U32</f>
        <v>23703</v>
      </c>
      <c r="J30" s="65">
        <f>Copper!U32</f>
        <v>5</v>
      </c>
      <c r="K30" s="65">
        <f>Crown!U32</f>
        <v>176</v>
      </c>
      <c r="L30" s="65">
        <f>DREnc!U32</f>
        <v>84</v>
      </c>
      <c r="M30" s="65">
        <f>Eaton!U32</f>
        <v>255</v>
      </c>
      <c r="N30" s="65">
        <f>Elicamex!U32</f>
        <v>20</v>
      </c>
      <c r="O30" s="65">
        <f>Euro!U32</f>
        <v>4211</v>
      </c>
      <c r="P30" s="65">
        <f>Foam!U32</f>
        <v>0</v>
      </c>
      <c r="Q30" s="65">
        <f>Fracsa!U32</f>
        <v>4383</v>
      </c>
      <c r="R30" s="65">
        <f>Hitachi!U32</f>
        <v>19</v>
      </c>
      <c r="S30" s="65">
        <f>Ipc!U32</f>
        <v>82</v>
      </c>
      <c r="T30" s="65">
        <f>Jafra!U32</f>
        <v>476</v>
      </c>
      <c r="U30" s="65">
        <f>'KH Méx'!U32</f>
        <v>0</v>
      </c>
      <c r="V30" s="65">
        <f>Kluber!U32</f>
        <v>0</v>
      </c>
      <c r="W30" s="65">
        <f>Messier!U32</f>
        <v>1066</v>
      </c>
      <c r="X30" s="65">
        <f>Metokote!U32</f>
        <v>739</v>
      </c>
      <c r="Y30" s="65">
        <f>Mpi!U32</f>
        <v>0</v>
      </c>
      <c r="Z30" s="65">
        <f>Narmex!U32</f>
        <v>331</v>
      </c>
      <c r="AA30" s="65">
        <f>Norgren!U32</f>
        <v>474</v>
      </c>
      <c r="AB30" s="65">
        <f>Rohm!U32</f>
        <v>1331</v>
      </c>
      <c r="AC30" s="65">
        <f>Ronal!U32</f>
        <v>25725</v>
      </c>
      <c r="AD30" s="65">
        <f>Samsung!U32</f>
        <v>45</v>
      </c>
      <c r="AE30" s="65">
        <f>Securency!U32</f>
        <v>0</v>
      </c>
      <c r="AF30" s="65">
        <f>Tafime!U32</f>
        <v>7225</v>
      </c>
      <c r="AG30" s="65">
        <f>'Frenos Trw'!U32</f>
        <v>1268</v>
      </c>
      <c r="AH30" s="65">
        <f>Valeo!U32</f>
        <v>14</v>
      </c>
      <c r="AI30" s="66">
        <f>Vrk!U32</f>
        <v>1973</v>
      </c>
      <c r="AJ30" s="67">
        <f t="shared" si="3"/>
        <v>78790</v>
      </c>
      <c r="AK30" s="76">
        <f t="shared" si="4"/>
        <v>981.02700000000186</v>
      </c>
      <c r="AL30" s="83">
        <f t="shared" si="1"/>
        <v>-1.2298036478833372E-2</v>
      </c>
      <c r="AM30" s="89" t="s">
        <v>133</v>
      </c>
    </row>
    <row r="31" spans="2:43">
      <c r="B31" s="59">
        <f t="shared" si="2"/>
        <v>41824</v>
      </c>
      <c r="C31" s="104">
        <f>PIQ!N35</f>
        <v>105288.269</v>
      </c>
      <c r="D31" s="65">
        <f>'AERnn C'!U33</f>
        <v>498</v>
      </c>
      <c r="E31" s="65">
        <f>'AER S'!U33</f>
        <v>333</v>
      </c>
      <c r="F31" s="65">
        <f>Avery!U33</f>
        <v>2402</v>
      </c>
      <c r="G31" s="65">
        <f>Beach!U33</f>
        <v>37</v>
      </c>
      <c r="H31" s="65">
        <f>Bravo!U33</f>
        <v>4633</v>
      </c>
      <c r="I31" s="65">
        <f>Comex!U33</f>
        <v>21213</v>
      </c>
      <c r="J31" s="65">
        <f>Copper!U33</f>
        <v>63</v>
      </c>
      <c r="K31" s="65">
        <f>Crown!U33</f>
        <v>1589</v>
      </c>
      <c r="L31" s="65">
        <f>DREnc!U33</f>
        <v>58</v>
      </c>
      <c r="M31" s="65">
        <f>Eaton!U33</f>
        <v>294</v>
      </c>
      <c r="N31" s="65">
        <f>Elicamex!U33</f>
        <v>375</v>
      </c>
      <c r="O31" s="65">
        <f>Euro!U33</f>
        <v>4298</v>
      </c>
      <c r="P31" s="65">
        <f>Foam!U33</f>
        <v>0</v>
      </c>
      <c r="Q31" s="65">
        <f>Fracsa!U33</f>
        <v>8445</v>
      </c>
      <c r="R31" s="65">
        <f>Hitachi!U33</f>
        <v>808</v>
      </c>
      <c r="S31" s="65">
        <f>Ipc!U33</f>
        <v>2135</v>
      </c>
      <c r="T31" s="65">
        <f>Jafra!U33</f>
        <v>1442</v>
      </c>
      <c r="U31" s="65">
        <f>'KH Méx'!U33</f>
        <v>120</v>
      </c>
      <c r="V31" s="65">
        <f>Kluber!U33</f>
        <v>51</v>
      </c>
      <c r="W31" s="65">
        <f>Messier!U33</f>
        <v>1129</v>
      </c>
      <c r="X31" s="65">
        <f>Metokote!U33</f>
        <v>1401</v>
      </c>
      <c r="Y31" s="65">
        <f>Mpi!U33</f>
        <v>0</v>
      </c>
      <c r="Z31" s="65">
        <f>Narmex!U33</f>
        <v>2183</v>
      </c>
      <c r="AA31" s="65">
        <f>Norgren!U33</f>
        <v>687</v>
      </c>
      <c r="AB31" s="65">
        <f>Rohm!U33</f>
        <v>1486</v>
      </c>
      <c r="AC31" s="65">
        <f>Ronal!U33</f>
        <v>26876</v>
      </c>
      <c r="AD31" s="65">
        <f>Samsung!U33</f>
        <v>8673</v>
      </c>
      <c r="AE31" s="65">
        <f>Securency!U33</f>
        <v>0</v>
      </c>
      <c r="AF31" s="65">
        <f>Tafime!U33</f>
        <v>7581</v>
      </c>
      <c r="AG31" s="65">
        <f>'Frenos Trw'!U33</f>
        <v>2832</v>
      </c>
      <c r="AH31" s="65">
        <f>Valeo!U33</f>
        <v>24</v>
      </c>
      <c r="AI31" s="66">
        <f>Vrk!U33</f>
        <v>2401</v>
      </c>
      <c r="AJ31" s="67">
        <f t="shared" si="3"/>
        <v>104067</v>
      </c>
      <c r="AK31" s="76">
        <f t="shared" si="4"/>
        <v>1221.2690000000002</v>
      </c>
      <c r="AL31" s="83">
        <f t="shared" si="1"/>
        <v>-1.1599288425949905E-2</v>
      </c>
      <c r="AM31" s="90" t="s">
        <v>128</v>
      </c>
    </row>
    <row r="32" spans="2:43">
      <c r="B32" s="59">
        <f t="shared" si="2"/>
        <v>41823</v>
      </c>
      <c r="C32" s="104">
        <f>PIQ!N36</f>
        <v>110442.66500000001</v>
      </c>
      <c r="D32" s="65">
        <f>'AERnn C'!U34</f>
        <v>426</v>
      </c>
      <c r="E32" s="65">
        <f>'AER S'!U34</f>
        <v>268</v>
      </c>
      <c r="F32" s="65">
        <f>Avery!U34</f>
        <v>3822</v>
      </c>
      <c r="G32" s="65">
        <f>Beach!U34</f>
        <v>51</v>
      </c>
      <c r="H32" s="65">
        <f>Bravo!U34</f>
        <v>4725</v>
      </c>
      <c r="I32" s="65">
        <f>Comex!U34</f>
        <v>10210</v>
      </c>
      <c r="J32" s="65">
        <f>Copper!U34</f>
        <v>71</v>
      </c>
      <c r="K32" s="65">
        <f>Crown!U34</f>
        <v>1205</v>
      </c>
      <c r="L32" s="65">
        <f>DREnc!U34</f>
        <v>1077</v>
      </c>
      <c r="M32" s="65">
        <f>Eaton!U34</f>
        <v>310</v>
      </c>
      <c r="N32" s="65">
        <f>Elicamex!U34</f>
        <v>238</v>
      </c>
      <c r="O32" s="65">
        <f>Euro!U34</f>
        <v>4515</v>
      </c>
      <c r="P32" s="65">
        <f>Foam!U34</f>
        <v>5619</v>
      </c>
      <c r="Q32" s="65">
        <f>Fracsa!U34</f>
        <v>10465</v>
      </c>
      <c r="R32" s="65">
        <f>Hitachi!U34</f>
        <v>978</v>
      </c>
      <c r="S32" s="65">
        <f>Ipc!U34</f>
        <v>2645</v>
      </c>
      <c r="T32" s="65">
        <f>Jafra!U34</f>
        <v>1522</v>
      </c>
      <c r="U32" s="65">
        <f>'KH Méx'!U34</f>
        <v>125</v>
      </c>
      <c r="V32" s="65">
        <f>Kluber!U34</f>
        <v>270</v>
      </c>
      <c r="W32" s="65">
        <f>Messier!U34</f>
        <v>1047</v>
      </c>
      <c r="X32" s="65">
        <f>Metokote!U34</f>
        <v>993</v>
      </c>
      <c r="Y32" s="65">
        <f>Mpi!U34</f>
        <v>0</v>
      </c>
      <c r="Z32" s="65">
        <f>Narmex!U34</f>
        <v>1570</v>
      </c>
      <c r="AA32" s="65">
        <f>Norgren!U34</f>
        <v>695</v>
      </c>
      <c r="AB32" s="65">
        <f>Rohm!U34</f>
        <v>1595</v>
      </c>
      <c r="AC32" s="65">
        <f>Ronal!U34</f>
        <v>26023</v>
      </c>
      <c r="AD32" s="65">
        <f>Samsung!U34</f>
        <v>16660</v>
      </c>
      <c r="AE32" s="65">
        <f>Securency!U34</f>
        <v>0</v>
      </c>
      <c r="AF32" s="65">
        <f>Tafime!U34</f>
        <v>6930</v>
      </c>
      <c r="AG32" s="65">
        <f>'Frenos Trw'!U34</f>
        <v>3149</v>
      </c>
      <c r="AH32" s="65">
        <f>Valeo!U34</f>
        <v>33</v>
      </c>
      <c r="AI32" s="66">
        <f>Vrk!U34</f>
        <v>2349</v>
      </c>
      <c r="AJ32" s="67">
        <f t="shared" si="3"/>
        <v>109586</v>
      </c>
      <c r="AK32" s="76">
        <f t="shared" si="4"/>
        <v>856.66500000000815</v>
      </c>
      <c r="AL32" s="79">
        <f t="shared" si="1"/>
        <v>-7.7566491174403309E-3</v>
      </c>
    </row>
    <row r="33" spans="2:38">
      <c r="B33" s="59">
        <f>B34+1</f>
        <v>41822</v>
      </c>
      <c r="C33" s="104">
        <f>PIQ!N37</f>
        <v>119092.735</v>
      </c>
      <c r="D33" s="65">
        <f>'AERnn C'!U35</f>
        <v>425</v>
      </c>
      <c r="E33" s="65">
        <f>'AER S'!U35</f>
        <v>212</v>
      </c>
      <c r="F33" s="65">
        <f>Avery!U35</f>
        <v>4136</v>
      </c>
      <c r="G33" s="65">
        <f>Beach!U35</f>
        <v>57</v>
      </c>
      <c r="H33" s="65">
        <f>Bravo!U35</f>
        <v>3847</v>
      </c>
      <c r="I33" s="65">
        <f>Comex!U35</f>
        <v>22337</v>
      </c>
      <c r="J33" s="65">
        <f>Copper!U35</f>
        <v>54</v>
      </c>
      <c r="K33" s="65">
        <f>Crown!U35</f>
        <v>1151</v>
      </c>
      <c r="L33" s="65">
        <f>DREnc!U35</f>
        <v>1225</v>
      </c>
      <c r="M33" s="65">
        <f>Eaton!U35</f>
        <v>303</v>
      </c>
      <c r="N33" s="65">
        <f>Elicamex!U35</f>
        <v>439</v>
      </c>
      <c r="O33" s="65">
        <f>Euro!U35</f>
        <v>4292</v>
      </c>
      <c r="P33" s="65">
        <f>Foam!U35</f>
        <v>4471</v>
      </c>
      <c r="Q33" s="65">
        <f>Fracsa!U35</f>
        <v>8689</v>
      </c>
      <c r="R33" s="65">
        <f>Hitachi!U35</f>
        <v>1087</v>
      </c>
      <c r="S33" s="65">
        <f>Ipc!U35</f>
        <v>2187</v>
      </c>
      <c r="T33" s="65">
        <f>Jafra!U35</f>
        <v>1548</v>
      </c>
      <c r="U33" s="65">
        <f>'KH Méx'!U35</f>
        <v>122</v>
      </c>
      <c r="V33" s="65">
        <f>Kluber!U35</f>
        <v>510</v>
      </c>
      <c r="W33" s="65">
        <f>Messier!U35</f>
        <v>1029</v>
      </c>
      <c r="X33" s="65">
        <f>Metokote!U35</f>
        <v>1052</v>
      </c>
      <c r="Y33" s="65">
        <f>Mpi!U35</f>
        <v>0</v>
      </c>
      <c r="Z33" s="65">
        <f>Narmex!U35</f>
        <v>1406</v>
      </c>
      <c r="AA33" s="65">
        <f>Norgren!U35</f>
        <v>727</v>
      </c>
      <c r="AB33" s="65">
        <f>Rohm!U35</f>
        <v>1465</v>
      </c>
      <c r="AC33" s="65">
        <f>Ronal!U35</f>
        <v>25308</v>
      </c>
      <c r="AD33" s="65">
        <f>Samsung!U35</f>
        <v>16811</v>
      </c>
      <c r="AE33" s="65">
        <f>Securency!U35</f>
        <v>0</v>
      </c>
      <c r="AF33" s="65">
        <f>Tafime!U35</f>
        <v>7870</v>
      </c>
      <c r="AG33" s="65">
        <f>'Frenos Trw'!U35</f>
        <v>3165</v>
      </c>
      <c r="AH33" s="65">
        <f>Valeo!U35</f>
        <v>203</v>
      </c>
      <c r="AI33" s="66">
        <f>Vrk!U35</f>
        <v>2348</v>
      </c>
      <c r="AJ33" s="67">
        <f t="shared" si="3"/>
        <v>118476</v>
      </c>
      <c r="AK33" s="76">
        <f t="shared" si="4"/>
        <v>616.73500000000058</v>
      </c>
      <c r="AL33" s="79">
        <f t="shared" si="1"/>
        <v>-5.1786114409077986E-3</v>
      </c>
    </row>
    <row r="34" spans="2:38" ht="15.75" thickBot="1">
      <c r="B34" s="98">
        <v>41821</v>
      </c>
      <c r="C34" s="106">
        <f>PIQ!N38</f>
        <v>107254.395</v>
      </c>
      <c r="D34" s="71">
        <f>'AERnn C'!U36</f>
        <v>493</v>
      </c>
      <c r="E34" s="71">
        <f>'AER S'!U36</f>
        <v>328</v>
      </c>
      <c r="F34" s="71">
        <f>Avery!U36</f>
        <v>4177</v>
      </c>
      <c r="G34" s="71">
        <f>Beach!U36</f>
        <v>56</v>
      </c>
      <c r="H34" s="71">
        <f>Bravo!U36</f>
        <v>2406</v>
      </c>
      <c r="I34" s="71">
        <f>Comex!U36</f>
        <v>17991</v>
      </c>
      <c r="J34" s="71">
        <f>Copper!U36</f>
        <v>40</v>
      </c>
      <c r="K34" s="71">
        <f>Crown!U36</f>
        <v>1178</v>
      </c>
      <c r="L34" s="71">
        <f>DREnc!U36</f>
        <v>1189</v>
      </c>
      <c r="M34" s="71">
        <f>Eaton!U36</f>
        <v>303</v>
      </c>
      <c r="N34" s="71">
        <f>Elicamex!U36</f>
        <v>467</v>
      </c>
      <c r="O34" s="71">
        <f>Euro!U36</f>
        <v>4022</v>
      </c>
      <c r="P34" s="71">
        <f>Foam!U36</f>
        <v>5643</v>
      </c>
      <c r="Q34" s="71">
        <f>Fracsa!U36</f>
        <v>2016</v>
      </c>
      <c r="R34" s="71">
        <f>Hitachi!U36</f>
        <v>514</v>
      </c>
      <c r="S34" s="71">
        <f>Ipc!U36</f>
        <v>2512</v>
      </c>
      <c r="T34" s="71">
        <f>Jafra!U36</f>
        <v>1533</v>
      </c>
      <c r="U34" s="71">
        <f>'KH Méx'!U36</f>
        <v>126</v>
      </c>
      <c r="V34" s="71">
        <f>Kluber!U36</f>
        <v>389</v>
      </c>
      <c r="W34" s="71">
        <f>Messier!U36</f>
        <v>1013</v>
      </c>
      <c r="X34" s="71">
        <f>Metokote!U36</f>
        <v>1046</v>
      </c>
      <c r="Y34" s="71">
        <f>Mpi!U36</f>
        <v>0</v>
      </c>
      <c r="Z34" s="71">
        <f>Narmex!U36</f>
        <v>1702</v>
      </c>
      <c r="AA34" s="71">
        <f>Norgren!U36</f>
        <v>697</v>
      </c>
      <c r="AB34" s="71">
        <f>Rohm!U36</f>
        <v>1499</v>
      </c>
      <c r="AC34" s="71">
        <f>Ronal!U36</f>
        <v>25954</v>
      </c>
      <c r="AD34" s="71">
        <f>Samsung!U36</f>
        <v>16436</v>
      </c>
      <c r="AE34" s="71">
        <f>Securency!U36</f>
        <v>0</v>
      </c>
      <c r="AF34" s="71">
        <f>Tafime!U36</f>
        <v>7583</v>
      </c>
      <c r="AG34" s="71">
        <f>'Frenos Trw'!U36</f>
        <v>3262</v>
      </c>
      <c r="AH34" s="71">
        <f>Valeo!U36</f>
        <v>217</v>
      </c>
      <c r="AI34" s="72">
        <f>Vrk!U36</f>
        <v>1853</v>
      </c>
      <c r="AJ34" s="73">
        <f t="shared" si="3"/>
        <v>106645</v>
      </c>
      <c r="AK34" s="78">
        <f t="shared" si="4"/>
        <v>609.39500000000407</v>
      </c>
      <c r="AL34" s="81">
        <f t="shared" si="1"/>
        <v>-5.6817718285577393E-3</v>
      </c>
    </row>
    <row r="35" spans="2:38"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1" sqref="B1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848913</v>
      </c>
      <c r="T6" s="22">
        <v>31</v>
      </c>
      <c r="U6" s="23">
        <f>D6-D7</f>
        <v>1850</v>
      </c>
      <c r="V6" s="24">
        <v>1</v>
      </c>
    </row>
    <row r="7" spans="1:22">
      <c r="A7" s="16">
        <v>31</v>
      </c>
      <c r="D7">
        <v>847063</v>
      </c>
      <c r="T7" s="16">
        <v>30</v>
      </c>
      <c r="U7" s="23">
        <f>D7-D8</f>
        <v>1357</v>
      </c>
      <c r="V7" s="4"/>
    </row>
    <row r="8" spans="1:22">
      <c r="A8" s="16">
        <v>30</v>
      </c>
      <c r="D8">
        <v>845706</v>
      </c>
      <c r="T8" s="16">
        <v>29</v>
      </c>
      <c r="U8" s="23">
        <f>D8-D9</f>
        <v>1017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844689</v>
      </c>
      <c r="E9">
        <v>396640</v>
      </c>
      <c r="F9">
        <v>7.0353060000000003</v>
      </c>
      <c r="G9">
        <v>0</v>
      </c>
      <c r="H9">
        <v>88.224999999999994</v>
      </c>
      <c r="I9">
        <v>22.1</v>
      </c>
      <c r="J9">
        <v>67.7</v>
      </c>
      <c r="K9">
        <v>141.80000000000001</v>
      </c>
      <c r="L9">
        <v>1.0132000000000001</v>
      </c>
      <c r="M9">
        <v>83.825999999999993</v>
      </c>
      <c r="N9">
        <v>91.418000000000006</v>
      </c>
      <c r="O9">
        <v>85.953000000000003</v>
      </c>
      <c r="P9">
        <v>15.8</v>
      </c>
      <c r="Q9">
        <v>28</v>
      </c>
      <c r="R9">
        <v>17.2</v>
      </c>
      <c r="S9">
        <v>4.79</v>
      </c>
      <c r="T9" s="22">
        <v>28</v>
      </c>
      <c r="U9" s="23">
        <f t="shared" ref="U9:U36" si="0">D9-D10</f>
        <v>1464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843225</v>
      </c>
      <c r="E10">
        <v>396434</v>
      </c>
      <c r="F10">
        <v>6.906301</v>
      </c>
      <c r="G10">
        <v>0</v>
      </c>
      <c r="H10">
        <v>91.167000000000002</v>
      </c>
      <c r="I10">
        <v>23.4</v>
      </c>
      <c r="J10">
        <v>72.599999999999994</v>
      </c>
      <c r="K10">
        <v>172.8</v>
      </c>
      <c r="L10">
        <v>1.0123</v>
      </c>
      <c r="M10">
        <v>85.814999999999998</v>
      </c>
      <c r="N10">
        <v>93.35</v>
      </c>
      <c r="O10">
        <v>85.953000000000003</v>
      </c>
      <c r="P10">
        <v>18.2</v>
      </c>
      <c r="Q10">
        <v>30.4</v>
      </c>
      <c r="R10">
        <v>22.4</v>
      </c>
      <c r="S10">
        <v>4.79</v>
      </c>
      <c r="T10" s="16">
        <v>27</v>
      </c>
      <c r="U10" s="23">
        <f t="shared" si="0"/>
        <v>1575</v>
      </c>
      <c r="V10" s="16"/>
    </row>
    <row r="11" spans="1:22">
      <c r="A11" s="16">
        <v>27</v>
      </c>
      <c r="B11" t="s">
        <v>174</v>
      </c>
      <c r="C11" t="s">
        <v>13</v>
      </c>
      <c r="D11">
        <v>841650</v>
      </c>
      <c r="E11">
        <v>396216</v>
      </c>
      <c r="F11">
        <v>7.3507530000000001</v>
      </c>
      <c r="G11">
        <v>0</v>
      </c>
      <c r="H11">
        <v>91.369</v>
      </c>
      <c r="I11">
        <v>23</v>
      </c>
      <c r="J11">
        <v>67.7</v>
      </c>
      <c r="K11">
        <v>159.4</v>
      </c>
      <c r="L11">
        <v>1.0133000000000001</v>
      </c>
      <c r="M11">
        <v>88.007999999999996</v>
      </c>
      <c r="N11">
        <v>93.671000000000006</v>
      </c>
      <c r="O11">
        <v>91.885000000000005</v>
      </c>
      <c r="P11">
        <v>16.600000000000001</v>
      </c>
      <c r="Q11">
        <v>29.5</v>
      </c>
      <c r="R11">
        <v>21.6</v>
      </c>
      <c r="S11">
        <v>4.79</v>
      </c>
      <c r="T11" s="16">
        <v>26</v>
      </c>
      <c r="U11" s="23">
        <f t="shared" si="0"/>
        <v>1451</v>
      </c>
      <c r="V11" s="16"/>
    </row>
    <row r="12" spans="1:22">
      <c r="A12" s="16">
        <v>26</v>
      </c>
      <c r="B12" t="s">
        <v>173</v>
      </c>
      <c r="C12" t="s">
        <v>13</v>
      </c>
      <c r="D12">
        <v>840199</v>
      </c>
      <c r="E12">
        <v>396016</v>
      </c>
      <c r="F12">
        <v>7.2247349999999999</v>
      </c>
      <c r="G12">
        <v>0</v>
      </c>
      <c r="H12">
        <v>89.186000000000007</v>
      </c>
      <c r="I12">
        <v>22.7</v>
      </c>
      <c r="J12">
        <v>78.400000000000006</v>
      </c>
      <c r="K12">
        <v>157.19999999999999</v>
      </c>
      <c r="L12">
        <v>1.0132000000000001</v>
      </c>
      <c r="M12">
        <v>85.147999999999996</v>
      </c>
      <c r="N12">
        <v>92.677000000000007</v>
      </c>
      <c r="O12">
        <v>89.7</v>
      </c>
      <c r="P12">
        <v>17.600000000000001</v>
      </c>
      <c r="Q12">
        <v>28.3</v>
      </c>
      <c r="R12">
        <v>20.399999999999999</v>
      </c>
      <c r="S12">
        <v>4.8</v>
      </c>
      <c r="T12" s="16">
        <v>25</v>
      </c>
      <c r="U12" s="23">
        <f t="shared" si="0"/>
        <v>1713</v>
      </c>
      <c r="V12" s="16"/>
    </row>
    <row r="13" spans="1:22">
      <c r="A13" s="16">
        <v>25</v>
      </c>
      <c r="B13" t="s">
        <v>172</v>
      </c>
      <c r="C13" t="s">
        <v>13</v>
      </c>
      <c r="D13">
        <v>838486</v>
      </c>
      <c r="E13">
        <v>395776</v>
      </c>
      <c r="F13">
        <v>7.1913179999999999</v>
      </c>
      <c r="G13">
        <v>0</v>
      </c>
      <c r="H13">
        <v>89.367999999999995</v>
      </c>
      <c r="I13">
        <v>22.5</v>
      </c>
      <c r="J13">
        <v>70.7</v>
      </c>
      <c r="K13">
        <v>157.9</v>
      </c>
      <c r="L13">
        <v>1.0128999999999999</v>
      </c>
      <c r="M13">
        <v>85.114000000000004</v>
      </c>
      <c r="N13">
        <v>93.147999999999996</v>
      </c>
      <c r="O13">
        <v>89.906999999999996</v>
      </c>
      <c r="P13">
        <v>17.399999999999999</v>
      </c>
      <c r="Q13">
        <v>29.1</v>
      </c>
      <c r="R13">
        <v>22.3</v>
      </c>
      <c r="S13">
        <v>4.79</v>
      </c>
      <c r="T13" s="16">
        <v>24</v>
      </c>
      <c r="U13" s="23">
        <f t="shared" si="0"/>
        <v>1526</v>
      </c>
      <c r="V13" s="16"/>
    </row>
    <row r="14" spans="1:22">
      <c r="A14" s="16">
        <v>24</v>
      </c>
      <c r="B14" t="s">
        <v>171</v>
      </c>
      <c r="C14" t="s">
        <v>13</v>
      </c>
      <c r="D14">
        <v>836960</v>
      </c>
      <c r="E14">
        <v>395563</v>
      </c>
      <c r="F14">
        <v>6.886285</v>
      </c>
      <c r="G14">
        <v>0</v>
      </c>
      <c r="H14">
        <v>88.566999999999993</v>
      </c>
      <c r="I14">
        <v>23.2</v>
      </c>
      <c r="J14">
        <v>69.8</v>
      </c>
      <c r="K14">
        <v>157.30000000000001</v>
      </c>
      <c r="L14">
        <v>1.0122</v>
      </c>
      <c r="M14">
        <v>85.45</v>
      </c>
      <c r="N14">
        <v>91.450999999999993</v>
      </c>
      <c r="O14">
        <v>85.688999999999993</v>
      </c>
      <c r="P14">
        <v>18.5</v>
      </c>
      <c r="Q14">
        <v>28.6</v>
      </c>
      <c r="R14">
        <v>22.4</v>
      </c>
      <c r="S14">
        <v>4.8</v>
      </c>
      <c r="T14" s="16">
        <v>23</v>
      </c>
      <c r="U14" s="23">
        <f t="shared" si="0"/>
        <v>1485</v>
      </c>
      <c r="V14" s="16"/>
    </row>
    <row r="15" spans="1:22">
      <c r="A15" s="16">
        <v>23</v>
      </c>
      <c r="B15" t="s">
        <v>170</v>
      </c>
      <c r="C15" t="s">
        <v>13</v>
      </c>
      <c r="D15">
        <v>835475</v>
      </c>
      <c r="E15">
        <v>395353</v>
      </c>
      <c r="F15">
        <v>6.907915</v>
      </c>
      <c r="G15">
        <v>0</v>
      </c>
      <c r="H15">
        <v>88.947999999999993</v>
      </c>
      <c r="I15">
        <v>23</v>
      </c>
      <c r="J15">
        <v>70.599999999999994</v>
      </c>
      <c r="K15">
        <v>167.7</v>
      </c>
      <c r="L15">
        <v>1.0122</v>
      </c>
      <c r="M15">
        <v>85.846999999999994</v>
      </c>
      <c r="N15">
        <v>91.706000000000003</v>
      </c>
      <c r="O15">
        <v>85.998999999999995</v>
      </c>
      <c r="P15">
        <v>17.5</v>
      </c>
      <c r="Q15">
        <v>28.1</v>
      </c>
      <c r="R15">
        <v>22.4</v>
      </c>
      <c r="S15">
        <v>4.8</v>
      </c>
      <c r="T15" s="16">
        <v>22</v>
      </c>
      <c r="U15" s="23">
        <f t="shared" si="0"/>
        <v>1542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833933</v>
      </c>
      <c r="E16">
        <v>395136</v>
      </c>
      <c r="F16">
        <v>7.002192</v>
      </c>
      <c r="G16">
        <v>0</v>
      </c>
      <c r="H16">
        <v>89.885000000000005</v>
      </c>
      <c r="I16">
        <v>23.5</v>
      </c>
      <c r="J16">
        <v>60.1</v>
      </c>
      <c r="K16">
        <v>116.6</v>
      </c>
      <c r="L16">
        <v>1.0125</v>
      </c>
      <c r="M16">
        <v>86.18</v>
      </c>
      <c r="N16">
        <v>94.78</v>
      </c>
      <c r="O16">
        <v>87.191999999999993</v>
      </c>
      <c r="P16">
        <v>17.100000000000001</v>
      </c>
      <c r="Q16">
        <v>30.4</v>
      </c>
      <c r="R16">
        <v>22.1</v>
      </c>
      <c r="S16">
        <v>4.8</v>
      </c>
      <c r="T16" s="22">
        <v>21</v>
      </c>
      <c r="U16" s="23">
        <f t="shared" si="0"/>
        <v>1304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832629</v>
      </c>
      <c r="E17">
        <v>394954</v>
      </c>
      <c r="F17">
        <v>7.1725630000000002</v>
      </c>
      <c r="G17">
        <v>0</v>
      </c>
      <c r="H17">
        <v>91.268000000000001</v>
      </c>
      <c r="I17">
        <v>23</v>
      </c>
      <c r="J17">
        <v>67.5</v>
      </c>
      <c r="K17">
        <v>175.2</v>
      </c>
      <c r="L17">
        <v>1.0127999999999999</v>
      </c>
      <c r="M17">
        <v>87.05</v>
      </c>
      <c r="N17">
        <v>93.206000000000003</v>
      </c>
      <c r="O17">
        <v>89.581999999999994</v>
      </c>
      <c r="P17">
        <v>16.8</v>
      </c>
      <c r="Q17">
        <v>29.4</v>
      </c>
      <c r="R17">
        <v>22.1</v>
      </c>
      <c r="S17">
        <v>4.79</v>
      </c>
      <c r="T17" s="16">
        <v>20</v>
      </c>
      <c r="U17" s="23">
        <f t="shared" si="0"/>
        <v>1478</v>
      </c>
      <c r="V17" s="16"/>
    </row>
    <row r="18" spans="1:22">
      <c r="A18" s="16">
        <v>20</v>
      </c>
      <c r="B18" t="s">
        <v>167</v>
      </c>
      <c r="C18" t="s">
        <v>13</v>
      </c>
      <c r="D18">
        <v>831151</v>
      </c>
      <c r="E18">
        <v>394751</v>
      </c>
      <c r="F18">
        <v>7.2942289999999996</v>
      </c>
      <c r="G18">
        <v>0</v>
      </c>
      <c r="H18">
        <v>91.692999999999998</v>
      </c>
      <c r="I18">
        <v>22.9</v>
      </c>
      <c r="J18">
        <v>65</v>
      </c>
      <c r="K18">
        <v>177.7</v>
      </c>
      <c r="L18">
        <v>1.0129999999999999</v>
      </c>
      <c r="M18">
        <v>89.063999999999993</v>
      </c>
      <c r="N18">
        <v>94.340999999999994</v>
      </c>
      <c r="O18">
        <v>91.534999999999997</v>
      </c>
      <c r="P18">
        <v>18.399999999999999</v>
      </c>
      <c r="Q18">
        <v>28.2</v>
      </c>
      <c r="R18">
        <v>22.8</v>
      </c>
      <c r="S18">
        <v>4.8</v>
      </c>
      <c r="T18" s="16">
        <v>19</v>
      </c>
      <c r="U18" s="23">
        <f t="shared" si="0"/>
        <v>1407</v>
      </c>
      <c r="V18" s="16"/>
    </row>
    <row r="19" spans="1:22">
      <c r="A19" s="16">
        <v>19</v>
      </c>
      <c r="B19" t="s">
        <v>166</v>
      </c>
      <c r="C19" t="s">
        <v>13</v>
      </c>
      <c r="D19">
        <v>829744</v>
      </c>
      <c r="E19">
        <v>394558</v>
      </c>
      <c r="F19">
        <v>7.3158060000000003</v>
      </c>
      <c r="G19">
        <v>0</v>
      </c>
      <c r="H19">
        <v>90.861000000000004</v>
      </c>
      <c r="I19">
        <v>22.1</v>
      </c>
      <c r="J19">
        <v>58.4</v>
      </c>
      <c r="K19">
        <v>181</v>
      </c>
      <c r="L19">
        <v>1.0135000000000001</v>
      </c>
      <c r="M19">
        <v>87.323999999999998</v>
      </c>
      <c r="N19">
        <v>93.442999999999998</v>
      </c>
      <c r="O19">
        <v>90.715999999999994</v>
      </c>
      <c r="P19">
        <v>17.899999999999999</v>
      </c>
      <c r="Q19">
        <v>29.3</v>
      </c>
      <c r="R19">
        <v>19.8</v>
      </c>
      <c r="S19">
        <v>4.8</v>
      </c>
      <c r="T19" s="16">
        <v>18</v>
      </c>
      <c r="U19" s="23">
        <f t="shared" si="0"/>
        <v>1254</v>
      </c>
      <c r="V19" s="16"/>
    </row>
    <row r="20" spans="1:22">
      <c r="A20" s="16">
        <v>18</v>
      </c>
      <c r="B20" t="s">
        <v>165</v>
      </c>
      <c r="C20" t="s">
        <v>13</v>
      </c>
      <c r="D20">
        <v>828490</v>
      </c>
      <c r="E20">
        <v>394385</v>
      </c>
      <c r="F20">
        <v>7.1118160000000001</v>
      </c>
      <c r="G20">
        <v>0</v>
      </c>
      <c r="H20">
        <v>89.406000000000006</v>
      </c>
      <c r="I20">
        <v>23.1</v>
      </c>
      <c r="J20">
        <v>70.900000000000006</v>
      </c>
      <c r="K20">
        <v>188</v>
      </c>
      <c r="L20">
        <v>1.0127999999999999</v>
      </c>
      <c r="M20">
        <v>86.474999999999994</v>
      </c>
      <c r="N20">
        <v>91.817999999999998</v>
      </c>
      <c r="O20">
        <v>88.492000000000004</v>
      </c>
      <c r="P20">
        <v>19</v>
      </c>
      <c r="Q20">
        <v>28.6</v>
      </c>
      <c r="R20">
        <v>21.4</v>
      </c>
      <c r="S20">
        <v>4.8</v>
      </c>
      <c r="T20" s="16">
        <v>17</v>
      </c>
      <c r="U20" s="23">
        <f t="shared" si="0"/>
        <v>1510</v>
      </c>
      <c r="V20" s="16"/>
    </row>
    <row r="21" spans="1:22">
      <c r="A21" s="16">
        <v>17</v>
      </c>
      <c r="B21" t="s">
        <v>164</v>
      </c>
      <c r="C21" t="s">
        <v>13</v>
      </c>
      <c r="D21">
        <v>826980</v>
      </c>
      <c r="E21">
        <v>394173</v>
      </c>
      <c r="F21">
        <v>7.0190089999999996</v>
      </c>
      <c r="G21">
        <v>0</v>
      </c>
      <c r="H21">
        <v>89.694000000000003</v>
      </c>
      <c r="I21">
        <v>22.8</v>
      </c>
      <c r="J21">
        <v>66.5</v>
      </c>
      <c r="K21">
        <v>150.30000000000001</v>
      </c>
      <c r="L21">
        <v>1.0125</v>
      </c>
      <c r="M21">
        <v>85.897999999999996</v>
      </c>
      <c r="N21">
        <v>93.289000000000001</v>
      </c>
      <c r="O21">
        <v>87.465000000000003</v>
      </c>
      <c r="P21">
        <v>18</v>
      </c>
      <c r="Q21">
        <v>28.6</v>
      </c>
      <c r="R21">
        <v>22.2</v>
      </c>
      <c r="S21">
        <v>4.8</v>
      </c>
      <c r="T21" s="16">
        <v>16</v>
      </c>
      <c r="U21" s="23">
        <f t="shared" si="0"/>
        <v>1439</v>
      </c>
      <c r="V21" s="16"/>
    </row>
    <row r="22" spans="1:22">
      <c r="A22" s="16">
        <v>16</v>
      </c>
      <c r="B22" t="s">
        <v>149</v>
      </c>
      <c r="C22" t="s">
        <v>13</v>
      </c>
      <c r="D22">
        <v>825541</v>
      </c>
      <c r="E22">
        <v>393972</v>
      </c>
      <c r="F22">
        <v>7.0887380000000002</v>
      </c>
      <c r="G22">
        <v>0</v>
      </c>
      <c r="H22">
        <v>89.445999999999998</v>
      </c>
      <c r="I22">
        <v>23</v>
      </c>
      <c r="J22">
        <v>59.4</v>
      </c>
      <c r="K22">
        <v>151.80000000000001</v>
      </c>
      <c r="L22">
        <v>1.0127999999999999</v>
      </c>
      <c r="M22">
        <v>86.415000000000006</v>
      </c>
      <c r="N22">
        <v>94.596999999999994</v>
      </c>
      <c r="O22">
        <v>87.950999999999993</v>
      </c>
      <c r="P22">
        <v>17.399999999999999</v>
      </c>
      <c r="Q22">
        <v>28.9</v>
      </c>
      <c r="R22">
        <v>20.8</v>
      </c>
      <c r="S22">
        <v>4.8</v>
      </c>
      <c r="T22" s="16">
        <v>15</v>
      </c>
      <c r="U22" s="23">
        <f t="shared" si="0"/>
        <v>1294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824247</v>
      </c>
      <c r="E23">
        <v>393791</v>
      </c>
      <c r="F23">
        <v>7.1218959999999996</v>
      </c>
      <c r="G23">
        <v>0</v>
      </c>
      <c r="H23">
        <v>89.525999999999996</v>
      </c>
      <c r="I23">
        <v>22.2</v>
      </c>
      <c r="J23">
        <v>54.6</v>
      </c>
      <c r="K23">
        <v>114.3</v>
      </c>
      <c r="L23">
        <v>1.0126999999999999</v>
      </c>
      <c r="M23">
        <v>86.906999999999996</v>
      </c>
      <c r="N23">
        <v>91.462999999999994</v>
      </c>
      <c r="O23">
        <v>88.97</v>
      </c>
      <c r="P23">
        <v>16.3</v>
      </c>
      <c r="Q23">
        <v>29.1</v>
      </c>
      <c r="R23">
        <v>22.4</v>
      </c>
      <c r="S23">
        <v>4.8099999999999996</v>
      </c>
      <c r="T23" s="22">
        <v>14</v>
      </c>
      <c r="U23" s="23">
        <f t="shared" si="0"/>
        <v>1193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823054</v>
      </c>
      <c r="E24">
        <v>393624</v>
      </c>
      <c r="F24">
        <v>7.1897289999999998</v>
      </c>
      <c r="G24">
        <v>0</v>
      </c>
      <c r="H24">
        <v>92.203000000000003</v>
      </c>
      <c r="I24">
        <v>22</v>
      </c>
      <c r="J24">
        <v>57.8</v>
      </c>
      <c r="K24">
        <v>115.4</v>
      </c>
      <c r="L24">
        <v>1.0127999999999999</v>
      </c>
      <c r="M24">
        <v>88.686000000000007</v>
      </c>
      <c r="N24">
        <v>94.616</v>
      </c>
      <c r="O24">
        <v>89.885000000000005</v>
      </c>
      <c r="P24">
        <v>15.9</v>
      </c>
      <c r="Q24">
        <v>27.7</v>
      </c>
      <c r="R24">
        <v>22.3</v>
      </c>
      <c r="S24">
        <v>4.8</v>
      </c>
      <c r="T24" s="16">
        <v>13</v>
      </c>
      <c r="U24" s="23">
        <f t="shared" si="0"/>
        <v>1252</v>
      </c>
      <c r="V24" s="16"/>
    </row>
    <row r="25" spans="1:22">
      <c r="A25" s="16">
        <v>13</v>
      </c>
      <c r="B25" t="s">
        <v>152</v>
      </c>
      <c r="C25" t="s">
        <v>13</v>
      </c>
      <c r="D25">
        <v>821802</v>
      </c>
      <c r="E25">
        <v>393454</v>
      </c>
      <c r="F25">
        <v>7.3502910000000004</v>
      </c>
      <c r="G25">
        <v>0</v>
      </c>
      <c r="H25">
        <v>92.912999999999997</v>
      </c>
      <c r="I25">
        <v>22.4</v>
      </c>
      <c r="J25">
        <v>74.599999999999994</v>
      </c>
      <c r="K25">
        <v>133.30000000000001</v>
      </c>
      <c r="L25">
        <v>1.0132000000000001</v>
      </c>
      <c r="M25">
        <v>91.093999999999994</v>
      </c>
      <c r="N25">
        <v>94.647000000000006</v>
      </c>
      <c r="O25">
        <v>91.977000000000004</v>
      </c>
      <c r="P25">
        <v>18.2</v>
      </c>
      <c r="Q25">
        <v>27.2</v>
      </c>
      <c r="R25">
        <v>21.9</v>
      </c>
      <c r="S25">
        <v>4.8</v>
      </c>
      <c r="T25" s="16">
        <v>12</v>
      </c>
      <c r="U25" s="23">
        <f t="shared" si="0"/>
        <v>1666</v>
      </c>
      <c r="V25" s="16"/>
    </row>
    <row r="26" spans="1:22">
      <c r="A26" s="16">
        <v>12</v>
      </c>
      <c r="B26" t="s">
        <v>153</v>
      </c>
      <c r="C26" t="s">
        <v>13</v>
      </c>
      <c r="D26">
        <v>820136</v>
      </c>
      <c r="E26">
        <v>393229</v>
      </c>
      <c r="F26">
        <v>7.4932869999999996</v>
      </c>
      <c r="G26">
        <v>0</v>
      </c>
      <c r="H26">
        <v>92.260999999999996</v>
      </c>
      <c r="I26">
        <v>21</v>
      </c>
      <c r="J26">
        <v>78.599999999999994</v>
      </c>
      <c r="K26">
        <v>160.9</v>
      </c>
      <c r="L26">
        <v>1.0138</v>
      </c>
      <c r="M26">
        <v>88.379000000000005</v>
      </c>
      <c r="N26">
        <v>94.122</v>
      </c>
      <c r="O26">
        <v>93.165000000000006</v>
      </c>
      <c r="P26">
        <v>18</v>
      </c>
      <c r="Q26">
        <v>24.3</v>
      </c>
      <c r="R26">
        <v>19.8</v>
      </c>
      <c r="S26">
        <v>4.8</v>
      </c>
      <c r="T26" s="16">
        <v>11</v>
      </c>
      <c r="U26" s="23">
        <f t="shared" si="0"/>
        <v>1704</v>
      </c>
      <c r="V26" s="16"/>
    </row>
    <row r="27" spans="1:22">
      <c r="A27" s="16">
        <v>11</v>
      </c>
      <c r="B27" t="s">
        <v>154</v>
      </c>
      <c r="C27" t="s">
        <v>13</v>
      </c>
      <c r="D27">
        <v>818432</v>
      </c>
      <c r="E27">
        <v>392998</v>
      </c>
      <c r="F27">
        <v>7.3416519999999998</v>
      </c>
      <c r="G27">
        <v>0</v>
      </c>
      <c r="H27">
        <v>90.408000000000001</v>
      </c>
      <c r="I27">
        <v>21.8</v>
      </c>
      <c r="J27">
        <v>76</v>
      </c>
      <c r="K27">
        <v>161.5</v>
      </c>
      <c r="L27">
        <v>1.0137</v>
      </c>
      <c r="M27">
        <v>88.415999999999997</v>
      </c>
      <c r="N27">
        <v>92.507000000000005</v>
      </c>
      <c r="O27">
        <v>90.605000000000004</v>
      </c>
      <c r="P27">
        <v>18.399999999999999</v>
      </c>
      <c r="Q27">
        <v>27.2</v>
      </c>
      <c r="R27">
        <v>18.5</v>
      </c>
      <c r="S27">
        <v>4.8</v>
      </c>
      <c r="T27" s="16">
        <v>10</v>
      </c>
      <c r="U27" s="23">
        <f t="shared" si="0"/>
        <v>1634</v>
      </c>
      <c r="V27" s="16"/>
    </row>
    <row r="28" spans="1:22">
      <c r="A28" s="16">
        <v>10</v>
      </c>
      <c r="B28" t="s">
        <v>155</v>
      </c>
      <c r="C28" t="s">
        <v>13</v>
      </c>
      <c r="D28">
        <v>816798</v>
      </c>
      <c r="E28">
        <v>392772</v>
      </c>
      <c r="F28">
        <v>7.1048689999999999</v>
      </c>
      <c r="G28">
        <v>0</v>
      </c>
      <c r="H28">
        <v>89.641000000000005</v>
      </c>
      <c r="I28">
        <v>22.3</v>
      </c>
      <c r="J28">
        <v>76</v>
      </c>
      <c r="K28">
        <v>185</v>
      </c>
      <c r="L28">
        <v>1.0127999999999999</v>
      </c>
      <c r="M28">
        <v>85.039000000000001</v>
      </c>
      <c r="N28">
        <v>93.015000000000001</v>
      </c>
      <c r="O28">
        <v>88.433999999999997</v>
      </c>
      <c r="P28">
        <v>19.399999999999999</v>
      </c>
      <c r="Q28">
        <v>28.5</v>
      </c>
      <c r="R28">
        <v>21.5</v>
      </c>
      <c r="S28">
        <v>4.8099999999999996</v>
      </c>
      <c r="T28" s="16">
        <v>9</v>
      </c>
      <c r="U28" s="23">
        <f t="shared" si="0"/>
        <v>1670</v>
      </c>
      <c r="V28" s="16"/>
    </row>
    <row r="29" spans="1:22">
      <c r="A29" s="16">
        <v>9</v>
      </c>
      <c r="B29" t="s">
        <v>156</v>
      </c>
      <c r="C29" t="s">
        <v>13</v>
      </c>
      <c r="D29">
        <v>815128</v>
      </c>
      <c r="E29">
        <v>392539</v>
      </c>
      <c r="F29">
        <v>7.0661719999999999</v>
      </c>
      <c r="G29">
        <v>0</v>
      </c>
      <c r="H29">
        <v>89.12</v>
      </c>
      <c r="I29">
        <v>22.3</v>
      </c>
      <c r="J29">
        <v>76.900000000000006</v>
      </c>
      <c r="K29">
        <v>145.5</v>
      </c>
      <c r="L29">
        <v>1.0127999999999999</v>
      </c>
      <c r="M29">
        <v>85.784000000000006</v>
      </c>
      <c r="N29">
        <v>92.031000000000006</v>
      </c>
      <c r="O29">
        <v>87.668999999999997</v>
      </c>
      <c r="P29">
        <v>18</v>
      </c>
      <c r="Q29">
        <v>26.8</v>
      </c>
      <c r="R29">
        <v>20.9</v>
      </c>
      <c r="S29">
        <v>4.8099999999999996</v>
      </c>
      <c r="T29" s="16">
        <v>8</v>
      </c>
      <c r="U29" s="23">
        <f t="shared" si="0"/>
        <v>1707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813421</v>
      </c>
      <c r="E30">
        <v>392300</v>
      </c>
      <c r="F30">
        <v>6.9284119999999998</v>
      </c>
      <c r="G30">
        <v>0</v>
      </c>
      <c r="H30">
        <v>89.978999999999999</v>
      </c>
      <c r="I30">
        <v>22.8</v>
      </c>
      <c r="J30">
        <v>57.1</v>
      </c>
      <c r="K30">
        <v>113.2</v>
      </c>
      <c r="L30">
        <v>1.0123</v>
      </c>
      <c r="M30">
        <v>86.4</v>
      </c>
      <c r="N30">
        <v>92.506</v>
      </c>
      <c r="O30">
        <v>86.4</v>
      </c>
      <c r="P30">
        <v>17.7</v>
      </c>
      <c r="Q30">
        <v>31.3</v>
      </c>
      <c r="R30">
        <v>22.8</v>
      </c>
      <c r="S30">
        <v>4.8099999999999996</v>
      </c>
      <c r="T30" s="22">
        <v>7</v>
      </c>
      <c r="U30" s="23">
        <f t="shared" si="0"/>
        <v>1249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812172</v>
      </c>
      <c r="E31">
        <v>392127</v>
      </c>
      <c r="F31">
        <v>7.0705809999999998</v>
      </c>
      <c r="G31">
        <v>0</v>
      </c>
      <c r="H31">
        <v>91.86</v>
      </c>
      <c r="I31">
        <v>21.7</v>
      </c>
      <c r="J31">
        <v>68.8</v>
      </c>
      <c r="K31">
        <v>113.6</v>
      </c>
      <c r="L31">
        <v>1.0126999999999999</v>
      </c>
      <c r="M31">
        <v>88.015000000000001</v>
      </c>
      <c r="N31">
        <v>94.388000000000005</v>
      </c>
      <c r="O31">
        <v>88.028000000000006</v>
      </c>
      <c r="P31">
        <v>18.600000000000001</v>
      </c>
      <c r="Q31">
        <v>27.9</v>
      </c>
      <c r="R31">
        <v>21.7</v>
      </c>
      <c r="S31">
        <v>4.8099999999999996</v>
      </c>
      <c r="T31" s="16">
        <v>6</v>
      </c>
      <c r="U31" s="23">
        <f t="shared" si="0"/>
        <v>1522</v>
      </c>
      <c r="V31" s="5"/>
    </row>
    <row r="32" spans="1:22">
      <c r="A32" s="16">
        <v>6</v>
      </c>
      <c r="B32" t="s">
        <v>159</v>
      </c>
      <c r="C32" t="s">
        <v>13</v>
      </c>
      <c r="D32">
        <v>810650</v>
      </c>
      <c r="E32">
        <v>391919</v>
      </c>
      <c r="F32">
        <v>7.3609619999999998</v>
      </c>
      <c r="G32">
        <v>0</v>
      </c>
      <c r="H32">
        <v>92.081999999999994</v>
      </c>
      <c r="I32">
        <v>21.9</v>
      </c>
      <c r="J32">
        <v>60.9</v>
      </c>
      <c r="K32">
        <v>113.9</v>
      </c>
      <c r="L32">
        <v>1.0133000000000001</v>
      </c>
      <c r="M32">
        <v>90.173000000000002</v>
      </c>
      <c r="N32">
        <v>93.53</v>
      </c>
      <c r="O32">
        <v>92.06</v>
      </c>
      <c r="P32">
        <v>17.399999999999999</v>
      </c>
      <c r="Q32">
        <v>26.4</v>
      </c>
      <c r="R32">
        <v>21.7</v>
      </c>
      <c r="S32">
        <v>4.8099999999999996</v>
      </c>
      <c r="T32" s="16">
        <v>5</v>
      </c>
      <c r="U32" s="23">
        <f t="shared" si="0"/>
        <v>1331</v>
      </c>
      <c r="V32" s="5"/>
    </row>
    <row r="33" spans="1:22">
      <c r="A33" s="16">
        <v>5</v>
      </c>
      <c r="B33" t="s">
        <v>160</v>
      </c>
      <c r="C33" t="s">
        <v>13</v>
      </c>
      <c r="D33">
        <v>809319</v>
      </c>
      <c r="E33">
        <v>391738</v>
      </c>
      <c r="F33">
        <v>7.3878430000000002</v>
      </c>
      <c r="G33">
        <v>0</v>
      </c>
      <c r="H33">
        <v>90.305999999999997</v>
      </c>
      <c r="I33">
        <v>22</v>
      </c>
      <c r="J33">
        <v>67.099999999999994</v>
      </c>
      <c r="K33">
        <v>112.9</v>
      </c>
      <c r="L33">
        <v>1.0135000000000001</v>
      </c>
      <c r="M33">
        <v>87.158000000000001</v>
      </c>
      <c r="N33">
        <v>93.076999999999998</v>
      </c>
      <c r="O33">
        <v>92.057000000000002</v>
      </c>
      <c r="P33">
        <v>19</v>
      </c>
      <c r="Q33">
        <v>26.8</v>
      </c>
      <c r="R33">
        <v>20.7</v>
      </c>
      <c r="S33">
        <v>4.8099999999999996</v>
      </c>
      <c r="T33" s="16">
        <v>4</v>
      </c>
      <c r="U33" s="23">
        <f t="shared" si="0"/>
        <v>1486</v>
      </c>
      <c r="V33" s="5"/>
    </row>
    <row r="34" spans="1:22">
      <c r="A34" s="16">
        <v>4</v>
      </c>
      <c r="B34" t="s">
        <v>161</v>
      </c>
      <c r="C34" t="s">
        <v>13</v>
      </c>
      <c r="D34">
        <v>807833</v>
      </c>
      <c r="E34">
        <v>391532</v>
      </c>
      <c r="F34">
        <v>7.2466379999999999</v>
      </c>
      <c r="G34">
        <v>0</v>
      </c>
      <c r="H34">
        <v>90.025999999999996</v>
      </c>
      <c r="I34">
        <v>22.1</v>
      </c>
      <c r="J34">
        <v>71.5</v>
      </c>
      <c r="K34">
        <v>113.1</v>
      </c>
      <c r="L34">
        <v>1.0130999999999999</v>
      </c>
      <c r="M34">
        <v>86.397999999999996</v>
      </c>
      <c r="N34">
        <v>92.102999999999994</v>
      </c>
      <c r="O34">
        <v>90.204999999999998</v>
      </c>
      <c r="P34">
        <v>19.2</v>
      </c>
      <c r="Q34">
        <v>26.1</v>
      </c>
      <c r="R34">
        <v>21</v>
      </c>
      <c r="S34">
        <v>4.8099999999999996</v>
      </c>
      <c r="T34" s="16">
        <v>3</v>
      </c>
      <c r="U34" s="23">
        <f t="shared" si="0"/>
        <v>1595</v>
      </c>
      <c r="V34" s="5"/>
    </row>
    <row r="35" spans="1:22">
      <c r="A35" s="16">
        <v>3</v>
      </c>
      <c r="B35" t="s">
        <v>162</v>
      </c>
      <c r="C35" t="s">
        <v>13</v>
      </c>
      <c r="D35">
        <v>806238</v>
      </c>
      <c r="E35">
        <v>391311</v>
      </c>
      <c r="F35">
        <v>7.0145799999999996</v>
      </c>
      <c r="G35">
        <v>0</v>
      </c>
      <c r="H35">
        <v>89.018000000000001</v>
      </c>
      <c r="I35">
        <v>22.4</v>
      </c>
      <c r="J35">
        <v>66.599999999999994</v>
      </c>
      <c r="K35">
        <v>112.8</v>
      </c>
      <c r="L35">
        <v>1.0125999999999999</v>
      </c>
      <c r="M35">
        <v>85.834000000000003</v>
      </c>
      <c r="N35">
        <v>91.397000000000006</v>
      </c>
      <c r="O35">
        <v>87.231999999999999</v>
      </c>
      <c r="P35">
        <v>18.7</v>
      </c>
      <c r="Q35">
        <v>27.2</v>
      </c>
      <c r="R35">
        <v>21.7</v>
      </c>
      <c r="S35">
        <v>4.8099999999999996</v>
      </c>
      <c r="T35" s="16">
        <v>2</v>
      </c>
      <c r="U35" s="23">
        <f t="shared" si="0"/>
        <v>1465</v>
      </c>
      <c r="V35" s="5"/>
    </row>
    <row r="36" spans="1:22">
      <c r="A36" s="16">
        <v>2</v>
      </c>
      <c r="B36" t="s">
        <v>163</v>
      </c>
      <c r="C36" t="s">
        <v>13</v>
      </c>
      <c r="D36">
        <v>804773</v>
      </c>
      <c r="E36">
        <v>391105</v>
      </c>
      <c r="F36">
        <v>7.0006399999999998</v>
      </c>
      <c r="G36">
        <v>0</v>
      </c>
      <c r="H36">
        <v>90.168000000000006</v>
      </c>
      <c r="I36">
        <v>22.7</v>
      </c>
      <c r="J36">
        <v>67.7</v>
      </c>
      <c r="K36">
        <v>116.3</v>
      </c>
      <c r="L36">
        <v>1.0124</v>
      </c>
      <c r="M36">
        <v>86.736000000000004</v>
      </c>
      <c r="N36">
        <v>92.72</v>
      </c>
      <c r="O36">
        <v>87.363</v>
      </c>
      <c r="P36">
        <v>19.100000000000001</v>
      </c>
      <c r="Q36">
        <v>28.3</v>
      </c>
      <c r="R36">
        <v>22.6</v>
      </c>
      <c r="S36">
        <v>4.82</v>
      </c>
      <c r="T36" s="16">
        <v>1</v>
      </c>
      <c r="U36" s="23">
        <f t="shared" si="0"/>
        <v>1499</v>
      </c>
      <c r="V36" s="5"/>
    </row>
    <row r="37" spans="1:22">
      <c r="A37" s="16">
        <v>1</v>
      </c>
      <c r="B37" t="s">
        <v>134</v>
      </c>
      <c r="C37" t="s">
        <v>13</v>
      </c>
      <c r="D37">
        <v>803274</v>
      </c>
      <c r="E37">
        <v>390897</v>
      </c>
      <c r="F37">
        <v>7.0949309999999999</v>
      </c>
      <c r="G37">
        <v>0</v>
      </c>
      <c r="H37">
        <v>89.48</v>
      </c>
      <c r="I37">
        <v>22</v>
      </c>
      <c r="J37">
        <v>67.400000000000006</v>
      </c>
      <c r="K37">
        <v>131.4</v>
      </c>
      <c r="L37">
        <v>1.0128999999999999</v>
      </c>
      <c r="M37">
        <v>84.156999999999996</v>
      </c>
      <c r="N37">
        <v>92.95</v>
      </c>
      <c r="O37">
        <v>87.853999999999999</v>
      </c>
      <c r="P37">
        <v>18.7</v>
      </c>
      <c r="Q37">
        <v>27.9</v>
      </c>
      <c r="R37">
        <v>20.3</v>
      </c>
      <c r="S37">
        <v>4.82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1" sqref="B1"/>
    </sheetView>
  </sheetViews>
  <sheetFormatPr baseColWidth="10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B6" t="s">
        <v>195</v>
      </c>
      <c r="C6" t="s">
        <v>13</v>
      </c>
      <c r="D6">
        <v>1685167</v>
      </c>
      <c r="E6">
        <v>4499999</v>
      </c>
      <c r="F6">
        <v>7.0093430000000003</v>
      </c>
      <c r="G6">
        <v>0</v>
      </c>
      <c r="H6">
        <v>85.975999999999999</v>
      </c>
      <c r="I6">
        <v>20.9</v>
      </c>
      <c r="J6">
        <v>1090.0999999999999</v>
      </c>
      <c r="K6">
        <v>1442.2</v>
      </c>
      <c r="L6">
        <v>1.0128999999999999</v>
      </c>
      <c r="M6">
        <v>78.751000000000005</v>
      </c>
      <c r="N6">
        <v>90.6</v>
      </c>
      <c r="O6">
        <v>86.77</v>
      </c>
      <c r="P6">
        <v>20.5</v>
      </c>
      <c r="Q6">
        <v>21.4</v>
      </c>
      <c r="R6">
        <v>20.7</v>
      </c>
      <c r="S6">
        <v>5.29</v>
      </c>
      <c r="T6" s="22">
        <v>31</v>
      </c>
      <c r="U6" s="23">
        <f>D6-D7</f>
        <v>26150</v>
      </c>
      <c r="V6" s="24">
        <v>1</v>
      </c>
    </row>
    <row r="7" spans="1:22">
      <c r="A7" s="16">
        <v>31</v>
      </c>
      <c r="B7" t="s">
        <v>196</v>
      </c>
      <c r="C7" t="s">
        <v>13</v>
      </c>
      <c r="D7">
        <v>1659017</v>
      </c>
      <c r="E7">
        <v>4496225</v>
      </c>
      <c r="F7">
        <v>6.8121960000000001</v>
      </c>
      <c r="G7">
        <v>0</v>
      </c>
      <c r="H7">
        <v>85.197000000000003</v>
      </c>
      <c r="I7">
        <v>21</v>
      </c>
      <c r="J7">
        <v>1159</v>
      </c>
      <c r="K7">
        <v>1494.4</v>
      </c>
      <c r="L7">
        <v>1.0125</v>
      </c>
      <c r="M7">
        <v>79.087000000000003</v>
      </c>
      <c r="N7">
        <v>88.840999999999994</v>
      </c>
      <c r="O7">
        <v>84.006</v>
      </c>
      <c r="P7">
        <v>20.399999999999999</v>
      </c>
      <c r="Q7">
        <v>21.6</v>
      </c>
      <c r="R7">
        <v>20.6</v>
      </c>
      <c r="S7">
        <v>5.29</v>
      </c>
      <c r="T7" s="16">
        <v>30</v>
      </c>
      <c r="U7" s="23">
        <f>D7-D8</f>
        <v>27807</v>
      </c>
      <c r="V7" s="4"/>
    </row>
    <row r="8" spans="1:22">
      <c r="A8" s="16">
        <v>30</v>
      </c>
      <c r="B8" t="s">
        <v>177</v>
      </c>
      <c r="C8" t="s">
        <v>13</v>
      </c>
      <c r="D8">
        <v>1631210</v>
      </c>
      <c r="E8">
        <v>4492182</v>
      </c>
      <c r="F8">
        <v>6.6973880000000001</v>
      </c>
      <c r="G8">
        <v>0</v>
      </c>
      <c r="H8">
        <v>84.8</v>
      </c>
      <c r="I8">
        <v>20.9</v>
      </c>
      <c r="J8">
        <v>1152.3</v>
      </c>
      <c r="K8">
        <v>1445.3</v>
      </c>
      <c r="L8">
        <v>1.0123</v>
      </c>
      <c r="M8">
        <v>78.698999999999998</v>
      </c>
      <c r="N8">
        <v>88.989000000000004</v>
      </c>
      <c r="O8">
        <v>82.391999999999996</v>
      </c>
      <c r="P8">
        <v>20.399999999999999</v>
      </c>
      <c r="Q8">
        <v>21.4</v>
      </c>
      <c r="R8">
        <v>20.5</v>
      </c>
      <c r="S8">
        <v>5.29</v>
      </c>
      <c r="T8" s="16">
        <v>29</v>
      </c>
      <c r="U8" s="23">
        <f>D8-D9</f>
        <v>27650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1603560</v>
      </c>
      <c r="E9">
        <v>4488145</v>
      </c>
      <c r="F9">
        <v>6.6531580000000003</v>
      </c>
      <c r="G9">
        <v>0</v>
      </c>
      <c r="H9">
        <v>84.882999999999996</v>
      </c>
      <c r="I9">
        <v>21.1</v>
      </c>
      <c r="J9">
        <v>1153</v>
      </c>
      <c r="K9">
        <v>1425.3</v>
      </c>
      <c r="L9">
        <v>1.0122</v>
      </c>
      <c r="M9">
        <v>78.706000000000003</v>
      </c>
      <c r="N9">
        <v>89.195999999999998</v>
      </c>
      <c r="O9">
        <v>81.792000000000002</v>
      </c>
      <c r="P9">
        <v>20.5</v>
      </c>
      <c r="Q9">
        <v>21.5</v>
      </c>
      <c r="R9">
        <v>20.5</v>
      </c>
      <c r="S9">
        <v>5.28</v>
      </c>
      <c r="T9" s="22">
        <v>28</v>
      </c>
      <c r="U9" s="23">
        <f t="shared" ref="U9:U36" si="0">D9-D10</f>
        <v>27658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1575902</v>
      </c>
      <c r="E10">
        <v>4484109</v>
      </c>
      <c r="F10">
        <v>6.5824939999999996</v>
      </c>
      <c r="G10">
        <v>0</v>
      </c>
      <c r="H10">
        <v>88.558000000000007</v>
      </c>
      <c r="I10">
        <v>21.5</v>
      </c>
      <c r="J10">
        <v>1050.3</v>
      </c>
      <c r="K10">
        <v>1473.1</v>
      </c>
      <c r="L10">
        <v>1.012</v>
      </c>
      <c r="M10">
        <v>80.358000000000004</v>
      </c>
      <c r="N10">
        <v>91.956000000000003</v>
      </c>
      <c r="O10">
        <v>80.960999999999999</v>
      </c>
      <c r="P10">
        <v>21</v>
      </c>
      <c r="Q10">
        <v>22</v>
      </c>
      <c r="R10">
        <v>21</v>
      </c>
      <c r="S10">
        <v>5.29</v>
      </c>
      <c r="T10" s="16">
        <v>27</v>
      </c>
      <c r="U10" s="23">
        <f t="shared" si="0"/>
        <v>25196</v>
      </c>
      <c r="V10" s="16"/>
    </row>
    <row r="11" spans="1:22">
      <c r="A11" s="16">
        <v>27</v>
      </c>
      <c r="B11" t="s">
        <v>174</v>
      </c>
      <c r="C11" t="s">
        <v>13</v>
      </c>
      <c r="D11">
        <v>1550706</v>
      </c>
      <c r="E11">
        <v>4480562</v>
      </c>
      <c r="F11">
        <v>7.1296489999999997</v>
      </c>
      <c r="G11">
        <v>0</v>
      </c>
      <c r="H11">
        <v>88.846999999999994</v>
      </c>
      <c r="I11">
        <v>21.3</v>
      </c>
      <c r="J11">
        <v>1035.3</v>
      </c>
      <c r="K11">
        <v>1407.2</v>
      </c>
      <c r="L11">
        <v>1.0130999999999999</v>
      </c>
      <c r="M11">
        <v>82.935000000000002</v>
      </c>
      <c r="N11">
        <v>92.703000000000003</v>
      </c>
      <c r="O11">
        <v>88.622</v>
      </c>
      <c r="P11">
        <v>20.7</v>
      </c>
      <c r="Q11">
        <v>21.9</v>
      </c>
      <c r="R11">
        <v>21.2</v>
      </c>
      <c r="S11">
        <v>5.29</v>
      </c>
      <c r="T11" s="16">
        <v>26</v>
      </c>
      <c r="U11" s="23">
        <f t="shared" si="0"/>
        <v>24834</v>
      </c>
      <c r="V11" s="16"/>
    </row>
    <row r="12" spans="1:22">
      <c r="A12" s="16">
        <v>26</v>
      </c>
      <c r="B12" t="s">
        <v>173</v>
      </c>
      <c r="C12" t="s">
        <v>13</v>
      </c>
      <c r="D12">
        <v>1525872</v>
      </c>
      <c r="E12">
        <v>4477077</v>
      </c>
      <c r="F12">
        <v>6.9679140000000004</v>
      </c>
      <c r="G12">
        <v>0</v>
      </c>
      <c r="H12">
        <v>86.269000000000005</v>
      </c>
      <c r="I12">
        <v>21</v>
      </c>
      <c r="J12">
        <v>1095.9000000000001</v>
      </c>
      <c r="K12">
        <v>1404.5</v>
      </c>
      <c r="L12">
        <v>1.0127999999999999</v>
      </c>
      <c r="M12">
        <v>80.501999999999995</v>
      </c>
      <c r="N12">
        <v>91.759</v>
      </c>
      <c r="O12">
        <v>86.248000000000005</v>
      </c>
      <c r="P12">
        <v>20.7</v>
      </c>
      <c r="Q12">
        <v>21.4</v>
      </c>
      <c r="R12">
        <v>20.8</v>
      </c>
      <c r="S12">
        <v>5.29</v>
      </c>
      <c r="T12" s="16">
        <v>25</v>
      </c>
      <c r="U12" s="23">
        <f t="shared" si="0"/>
        <v>26298</v>
      </c>
      <c r="V12" s="16"/>
    </row>
    <row r="13" spans="1:22">
      <c r="A13" s="16">
        <v>25</v>
      </c>
      <c r="B13" t="s">
        <v>172</v>
      </c>
      <c r="C13" t="s">
        <v>13</v>
      </c>
      <c r="D13">
        <v>1499574</v>
      </c>
      <c r="E13">
        <v>4473290</v>
      </c>
      <c r="F13">
        <v>6.9827070000000004</v>
      </c>
      <c r="G13">
        <v>0</v>
      </c>
      <c r="H13">
        <v>86.667000000000002</v>
      </c>
      <c r="I13">
        <v>20.8</v>
      </c>
      <c r="J13">
        <v>1053.3</v>
      </c>
      <c r="K13">
        <v>1426.4</v>
      </c>
      <c r="L13">
        <v>1.0128999999999999</v>
      </c>
      <c r="M13">
        <v>80.67</v>
      </c>
      <c r="N13">
        <v>90.936999999999998</v>
      </c>
      <c r="O13">
        <v>86.468999999999994</v>
      </c>
      <c r="P13">
        <v>20.3</v>
      </c>
      <c r="Q13">
        <v>21.2</v>
      </c>
      <c r="R13">
        <v>20.9</v>
      </c>
      <c r="S13">
        <v>5.29</v>
      </c>
      <c r="T13" s="16">
        <v>24</v>
      </c>
      <c r="U13" s="23">
        <f t="shared" si="0"/>
        <v>25276</v>
      </c>
      <c r="V13" s="16"/>
    </row>
    <row r="14" spans="1:22">
      <c r="A14" s="16">
        <v>24</v>
      </c>
      <c r="B14" t="s">
        <v>171</v>
      </c>
      <c r="C14" t="s">
        <v>13</v>
      </c>
      <c r="D14">
        <v>1474298</v>
      </c>
      <c r="E14">
        <v>4469672</v>
      </c>
      <c r="F14">
        <v>6.6089029999999998</v>
      </c>
      <c r="G14">
        <v>0</v>
      </c>
      <c r="H14">
        <v>85.863</v>
      </c>
      <c r="I14">
        <v>20.8</v>
      </c>
      <c r="J14">
        <v>1059.3</v>
      </c>
      <c r="K14">
        <v>1389.3</v>
      </c>
      <c r="L14">
        <v>1.0121</v>
      </c>
      <c r="M14">
        <v>80.843999999999994</v>
      </c>
      <c r="N14">
        <v>89.697000000000003</v>
      </c>
      <c r="O14">
        <v>81.120999999999995</v>
      </c>
      <c r="P14">
        <v>20.3</v>
      </c>
      <c r="Q14">
        <v>21.3</v>
      </c>
      <c r="R14">
        <v>20.399999999999999</v>
      </c>
      <c r="S14">
        <v>5.29</v>
      </c>
      <c r="T14" s="16">
        <v>23</v>
      </c>
      <c r="U14" s="23">
        <f t="shared" si="0"/>
        <v>25408</v>
      </c>
      <c r="V14" s="16"/>
    </row>
    <row r="15" spans="1:22">
      <c r="A15" s="16">
        <v>23</v>
      </c>
      <c r="B15" t="s">
        <v>170</v>
      </c>
      <c r="C15" t="s">
        <v>13</v>
      </c>
      <c r="D15">
        <v>1448890</v>
      </c>
      <c r="E15">
        <v>4466005</v>
      </c>
      <c r="F15">
        <v>6.7015159999999998</v>
      </c>
      <c r="G15">
        <v>0</v>
      </c>
      <c r="H15">
        <v>86.135999999999996</v>
      </c>
      <c r="I15">
        <v>21</v>
      </c>
      <c r="J15">
        <v>1068.2</v>
      </c>
      <c r="K15">
        <v>1400.1</v>
      </c>
      <c r="L15">
        <v>1.0123</v>
      </c>
      <c r="M15">
        <v>81.438000000000002</v>
      </c>
      <c r="N15">
        <v>90.42</v>
      </c>
      <c r="O15">
        <v>82.427000000000007</v>
      </c>
      <c r="P15">
        <v>20.399999999999999</v>
      </c>
      <c r="Q15">
        <v>21.6</v>
      </c>
      <c r="R15">
        <v>20.399999999999999</v>
      </c>
      <c r="S15">
        <v>5.29</v>
      </c>
      <c r="T15" s="16">
        <v>22</v>
      </c>
      <c r="U15" s="23">
        <f t="shared" si="0"/>
        <v>25625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1423265</v>
      </c>
      <c r="E16">
        <v>4462316</v>
      </c>
      <c r="F16">
        <v>6.7954049999999997</v>
      </c>
      <c r="G16">
        <v>0</v>
      </c>
      <c r="H16">
        <v>87.129000000000005</v>
      </c>
      <c r="I16">
        <v>21.2</v>
      </c>
      <c r="J16">
        <v>1041.8</v>
      </c>
      <c r="K16">
        <v>1325.9</v>
      </c>
      <c r="L16">
        <v>1.0125</v>
      </c>
      <c r="M16">
        <v>82.292000000000002</v>
      </c>
      <c r="N16">
        <v>94.968000000000004</v>
      </c>
      <c r="O16">
        <v>83.884</v>
      </c>
      <c r="P16">
        <v>20.8</v>
      </c>
      <c r="Q16">
        <v>21.7</v>
      </c>
      <c r="R16">
        <v>20.9</v>
      </c>
      <c r="S16">
        <v>5.29</v>
      </c>
      <c r="T16" s="22">
        <v>21</v>
      </c>
      <c r="U16" s="23">
        <f t="shared" si="0"/>
        <v>24976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1398289</v>
      </c>
      <c r="E17">
        <v>4458752</v>
      </c>
      <c r="F17">
        <v>6.9458690000000001</v>
      </c>
      <c r="G17">
        <v>0</v>
      </c>
      <c r="H17">
        <v>88.968999999999994</v>
      </c>
      <c r="I17">
        <v>21.3</v>
      </c>
      <c r="J17">
        <v>1001.7</v>
      </c>
      <c r="K17">
        <v>1256.8</v>
      </c>
      <c r="L17">
        <v>1.0127999999999999</v>
      </c>
      <c r="M17">
        <v>84.067999999999998</v>
      </c>
      <c r="N17">
        <v>91.644999999999996</v>
      </c>
      <c r="O17">
        <v>85.957999999999998</v>
      </c>
      <c r="P17">
        <v>20.7</v>
      </c>
      <c r="Q17">
        <v>21.9</v>
      </c>
      <c r="R17">
        <v>20.9</v>
      </c>
      <c r="S17">
        <v>5.29</v>
      </c>
      <c r="T17" s="16">
        <v>20</v>
      </c>
      <c r="U17" s="23">
        <f t="shared" si="0"/>
        <v>24041</v>
      </c>
      <c r="V17" s="16"/>
    </row>
    <row r="18" spans="1:22">
      <c r="A18" s="16">
        <v>20</v>
      </c>
      <c r="B18" t="s">
        <v>167</v>
      </c>
      <c r="C18" t="s">
        <v>13</v>
      </c>
      <c r="D18">
        <v>1374248</v>
      </c>
      <c r="E18">
        <v>4455388</v>
      </c>
      <c r="F18">
        <v>7.2159990000000001</v>
      </c>
      <c r="G18">
        <v>0</v>
      </c>
      <c r="H18">
        <v>89.137</v>
      </c>
      <c r="I18">
        <v>21.1</v>
      </c>
      <c r="J18">
        <v>1040.3</v>
      </c>
      <c r="K18">
        <v>1370.1</v>
      </c>
      <c r="L18">
        <v>1.0133000000000001</v>
      </c>
      <c r="M18">
        <v>84.718999999999994</v>
      </c>
      <c r="N18">
        <v>93.408000000000001</v>
      </c>
      <c r="O18">
        <v>89.759</v>
      </c>
      <c r="P18">
        <v>20.7</v>
      </c>
      <c r="Q18">
        <v>21.4</v>
      </c>
      <c r="R18">
        <v>21</v>
      </c>
      <c r="S18">
        <v>5.29</v>
      </c>
      <c r="T18" s="16">
        <v>19</v>
      </c>
      <c r="U18" s="23">
        <f t="shared" si="0"/>
        <v>24941</v>
      </c>
      <c r="V18" s="16"/>
    </row>
    <row r="19" spans="1:22">
      <c r="A19" s="16">
        <v>19</v>
      </c>
      <c r="B19" t="s">
        <v>166</v>
      </c>
      <c r="C19" t="s">
        <v>13</v>
      </c>
      <c r="D19">
        <v>1349307</v>
      </c>
      <c r="E19">
        <v>4451903</v>
      </c>
      <c r="F19">
        <v>7.1345879999999999</v>
      </c>
      <c r="G19">
        <v>0</v>
      </c>
      <c r="H19">
        <v>88.724999999999994</v>
      </c>
      <c r="I19">
        <v>20.8</v>
      </c>
      <c r="J19">
        <v>967.4</v>
      </c>
      <c r="K19">
        <v>1289.8</v>
      </c>
      <c r="L19">
        <v>1.0132000000000001</v>
      </c>
      <c r="M19">
        <v>83.572999999999993</v>
      </c>
      <c r="N19">
        <v>92.477999999999994</v>
      </c>
      <c r="O19">
        <v>88.528999999999996</v>
      </c>
      <c r="P19">
        <v>20.5</v>
      </c>
      <c r="Q19">
        <v>21.2</v>
      </c>
      <c r="R19">
        <v>20.7</v>
      </c>
      <c r="S19">
        <v>5.29</v>
      </c>
      <c r="T19" s="16">
        <v>18</v>
      </c>
      <c r="U19" s="23">
        <f t="shared" si="0"/>
        <v>23202</v>
      </c>
      <c r="V19" s="16"/>
    </row>
    <row r="20" spans="1:22">
      <c r="A20" s="16">
        <v>18</v>
      </c>
      <c r="B20" t="s">
        <v>165</v>
      </c>
      <c r="C20" t="s">
        <v>13</v>
      </c>
      <c r="D20">
        <v>1326105</v>
      </c>
      <c r="E20">
        <v>4448650</v>
      </c>
      <c r="F20">
        <v>6.9656469999999997</v>
      </c>
      <c r="G20">
        <v>0</v>
      </c>
      <c r="H20">
        <v>87.028000000000006</v>
      </c>
      <c r="I20">
        <v>20.8</v>
      </c>
      <c r="J20">
        <v>1008.4</v>
      </c>
      <c r="K20">
        <v>1296.4000000000001</v>
      </c>
      <c r="L20">
        <v>1.0128999999999999</v>
      </c>
      <c r="M20">
        <v>83.302000000000007</v>
      </c>
      <c r="N20">
        <v>90.802000000000007</v>
      </c>
      <c r="O20">
        <v>86.102999999999994</v>
      </c>
      <c r="P20">
        <v>20.399999999999999</v>
      </c>
      <c r="Q20">
        <v>21.4</v>
      </c>
      <c r="R20">
        <v>20.5</v>
      </c>
      <c r="S20">
        <v>5.28</v>
      </c>
      <c r="T20" s="16">
        <v>17</v>
      </c>
      <c r="U20" s="23">
        <f t="shared" si="0"/>
        <v>24187</v>
      </c>
      <c r="V20" s="16"/>
    </row>
    <row r="21" spans="1:22">
      <c r="A21" s="16">
        <v>17</v>
      </c>
      <c r="B21" t="s">
        <v>164</v>
      </c>
      <c r="C21" t="s">
        <v>13</v>
      </c>
      <c r="D21">
        <v>1301918</v>
      </c>
      <c r="E21">
        <v>4445201</v>
      </c>
      <c r="F21">
        <v>6.8403219999999996</v>
      </c>
      <c r="G21">
        <v>0</v>
      </c>
      <c r="H21">
        <v>87.177999999999997</v>
      </c>
      <c r="I21">
        <v>20.8</v>
      </c>
      <c r="J21">
        <v>1016.9</v>
      </c>
      <c r="K21">
        <v>1250.4000000000001</v>
      </c>
      <c r="L21">
        <v>1.0125999999999999</v>
      </c>
      <c r="M21">
        <v>82.146000000000001</v>
      </c>
      <c r="N21">
        <v>92.738</v>
      </c>
      <c r="O21">
        <v>84.418000000000006</v>
      </c>
      <c r="P21">
        <v>20.5</v>
      </c>
      <c r="Q21">
        <v>21.3</v>
      </c>
      <c r="R21">
        <v>20.6</v>
      </c>
      <c r="S21">
        <v>5.29</v>
      </c>
      <c r="T21" s="16">
        <v>16</v>
      </c>
      <c r="U21" s="23">
        <f t="shared" si="0"/>
        <v>24383</v>
      </c>
      <c r="V21" s="16"/>
    </row>
    <row r="22" spans="1:22">
      <c r="A22" s="16">
        <v>16</v>
      </c>
      <c r="B22" t="s">
        <v>149</v>
      </c>
      <c r="C22" t="s">
        <v>13</v>
      </c>
      <c r="D22">
        <v>1277535</v>
      </c>
      <c r="E22">
        <v>4441729</v>
      </c>
      <c r="F22">
        <v>6.9069799999999999</v>
      </c>
      <c r="G22">
        <v>0</v>
      </c>
      <c r="H22">
        <v>86.649000000000001</v>
      </c>
      <c r="I22">
        <v>20.9</v>
      </c>
      <c r="J22">
        <v>1059.2</v>
      </c>
      <c r="K22">
        <v>1409.5</v>
      </c>
      <c r="L22">
        <v>1.0126999999999999</v>
      </c>
      <c r="M22">
        <v>81.64</v>
      </c>
      <c r="N22">
        <v>94.891999999999996</v>
      </c>
      <c r="O22">
        <v>85.313000000000002</v>
      </c>
      <c r="P22">
        <v>20.5</v>
      </c>
      <c r="Q22">
        <v>21.5</v>
      </c>
      <c r="R22">
        <v>20.5</v>
      </c>
      <c r="S22">
        <v>5.29</v>
      </c>
      <c r="T22" s="16">
        <v>15</v>
      </c>
      <c r="U22" s="23">
        <f t="shared" si="0"/>
        <v>25418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1252117</v>
      </c>
      <c r="E23">
        <v>4438087</v>
      </c>
      <c r="F23">
        <v>7.0481569999999998</v>
      </c>
      <c r="G23">
        <v>0</v>
      </c>
      <c r="H23">
        <v>86.611999999999995</v>
      </c>
      <c r="I23">
        <v>21</v>
      </c>
      <c r="J23">
        <v>1080.4000000000001</v>
      </c>
      <c r="K23">
        <v>1458.4</v>
      </c>
      <c r="L23">
        <v>1.0129999999999999</v>
      </c>
      <c r="M23">
        <v>82.548000000000002</v>
      </c>
      <c r="N23">
        <v>90.036000000000001</v>
      </c>
      <c r="O23">
        <v>87.322999999999993</v>
      </c>
      <c r="P23">
        <v>20.5</v>
      </c>
      <c r="Q23">
        <v>21.4</v>
      </c>
      <c r="R23">
        <v>20.7</v>
      </c>
      <c r="S23">
        <v>5.28</v>
      </c>
      <c r="T23" s="22">
        <v>14</v>
      </c>
      <c r="U23" s="23">
        <f t="shared" si="0"/>
        <v>25910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1226207</v>
      </c>
      <c r="E24">
        <v>4434374</v>
      </c>
      <c r="F24">
        <v>7.0853640000000002</v>
      </c>
      <c r="G24">
        <v>0</v>
      </c>
      <c r="H24">
        <v>90.552999999999997</v>
      </c>
      <c r="I24">
        <v>21.3</v>
      </c>
      <c r="J24">
        <v>864.3</v>
      </c>
      <c r="K24">
        <v>1338</v>
      </c>
      <c r="L24">
        <v>1.0130999999999999</v>
      </c>
      <c r="M24">
        <v>85.72</v>
      </c>
      <c r="N24">
        <v>94.084000000000003</v>
      </c>
      <c r="O24">
        <v>87.930999999999997</v>
      </c>
      <c r="P24">
        <v>20.8</v>
      </c>
      <c r="Q24">
        <v>21.7</v>
      </c>
      <c r="R24">
        <v>21</v>
      </c>
      <c r="S24">
        <v>5.27</v>
      </c>
      <c r="T24" s="16">
        <v>13</v>
      </c>
      <c r="U24" s="23">
        <f t="shared" si="0"/>
        <v>20723</v>
      </c>
      <c r="V24" s="16"/>
    </row>
    <row r="25" spans="1:22">
      <c r="A25" s="16">
        <v>13</v>
      </c>
      <c r="B25" t="s">
        <v>152</v>
      </c>
      <c r="C25" t="s">
        <v>13</v>
      </c>
      <c r="D25">
        <v>1205484</v>
      </c>
      <c r="E25">
        <v>4431517</v>
      </c>
      <c r="F25">
        <v>7.239166</v>
      </c>
      <c r="G25">
        <v>0</v>
      </c>
      <c r="H25">
        <v>90.304000000000002</v>
      </c>
      <c r="I25">
        <v>21.3</v>
      </c>
      <c r="J25">
        <v>1026.7</v>
      </c>
      <c r="K25">
        <v>1326.3</v>
      </c>
      <c r="L25">
        <v>1.0134000000000001</v>
      </c>
      <c r="M25">
        <v>87.394000000000005</v>
      </c>
      <c r="N25">
        <v>94.021000000000001</v>
      </c>
      <c r="O25">
        <v>90.096000000000004</v>
      </c>
      <c r="P25">
        <v>20.8</v>
      </c>
      <c r="Q25">
        <v>21.7</v>
      </c>
      <c r="R25">
        <v>21</v>
      </c>
      <c r="S25">
        <v>5.28</v>
      </c>
      <c r="T25" s="16">
        <v>12</v>
      </c>
      <c r="U25" s="23">
        <f t="shared" si="0"/>
        <v>24635</v>
      </c>
      <c r="V25" s="16"/>
    </row>
    <row r="26" spans="1:22">
      <c r="A26" s="16">
        <v>12</v>
      </c>
      <c r="B26" t="s">
        <v>153</v>
      </c>
      <c r="C26" t="s">
        <v>13</v>
      </c>
      <c r="D26">
        <v>1180849</v>
      </c>
      <c r="E26">
        <v>4428114</v>
      </c>
      <c r="F26">
        <v>7.3722300000000001</v>
      </c>
      <c r="G26">
        <v>0</v>
      </c>
      <c r="H26">
        <v>89.954999999999998</v>
      </c>
      <c r="I26">
        <v>20.8</v>
      </c>
      <c r="J26">
        <v>979.2</v>
      </c>
      <c r="K26">
        <v>1248.8</v>
      </c>
      <c r="L26">
        <v>1.0137</v>
      </c>
      <c r="M26">
        <v>85.233000000000004</v>
      </c>
      <c r="N26">
        <v>93.408000000000001</v>
      </c>
      <c r="O26">
        <v>91.86</v>
      </c>
      <c r="P26">
        <v>20.399999999999999</v>
      </c>
      <c r="Q26">
        <v>21</v>
      </c>
      <c r="R26">
        <v>20.8</v>
      </c>
      <c r="S26">
        <v>5.27</v>
      </c>
      <c r="T26" s="16">
        <v>11</v>
      </c>
      <c r="U26" s="23">
        <f t="shared" si="0"/>
        <v>23478</v>
      </c>
      <c r="V26" s="16"/>
    </row>
    <row r="27" spans="1:22">
      <c r="A27" s="16">
        <v>11</v>
      </c>
      <c r="B27" t="s">
        <v>154</v>
      </c>
      <c r="C27" t="s">
        <v>13</v>
      </c>
      <c r="D27">
        <v>1157371</v>
      </c>
      <c r="E27">
        <v>4424864</v>
      </c>
      <c r="F27">
        <v>7.1760619999999999</v>
      </c>
      <c r="G27">
        <v>0</v>
      </c>
      <c r="H27">
        <v>87.78</v>
      </c>
      <c r="I27">
        <v>20.9</v>
      </c>
      <c r="J27">
        <v>1040.3</v>
      </c>
      <c r="K27">
        <v>1377.7</v>
      </c>
      <c r="L27">
        <v>1.0133000000000001</v>
      </c>
      <c r="M27">
        <v>84.165000000000006</v>
      </c>
      <c r="N27">
        <v>91.391999999999996</v>
      </c>
      <c r="O27">
        <v>89.018000000000001</v>
      </c>
      <c r="P27">
        <v>20.399999999999999</v>
      </c>
      <c r="Q27">
        <v>21.4</v>
      </c>
      <c r="R27">
        <v>20.5</v>
      </c>
      <c r="S27">
        <v>5.28</v>
      </c>
      <c r="T27" s="16">
        <v>10</v>
      </c>
      <c r="U27" s="23">
        <f t="shared" si="0"/>
        <v>24941</v>
      </c>
      <c r="V27" s="16"/>
    </row>
    <row r="28" spans="1:22">
      <c r="A28" s="16">
        <v>10</v>
      </c>
      <c r="B28" t="s">
        <v>155</v>
      </c>
      <c r="C28" t="s">
        <v>13</v>
      </c>
      <c r="D28">
        <v>1132430</v>
      </c>
      <c r="E28">
        <v>4421335</v>
      </c>
      <c r="F28">
        <v>6.8602670000000003</v>
      </c>
      <c r="G28">
        <v>0</v>
      </c>
      <c r="H28">
        <v>86.962000000000003</v>
      </c>
      <c r="I28">
        <v>20.8</v>
      </c>
      <c r="J28">
        <v>1044.5</v>
      </c>
      <c r="K28">
        <v>1402.7</v>
      </c>
      <c r="L28">
        <v>1.0125999999999999</v>
      </c>
      <c r="M28">
        <v>80.171000000000006</v>
      </c>
      <c r="N28">
        <v>91.492999999999995</v>
      </c>
      <c r="O28">
        <v>84.731999999999999</v>
      </c>
      <c r="P28">
        <v>20.5</v>
      </c>
      <c r="Q28">
        <v>21.1</v>
      </c>
      <c r="R28">
        <v>20.7</v>
      </c>
      <c r="S28">
        <v>5.28</v>
      </c>
      <c r="T28" s="16">
        <v>9</v>
      </c>
      <c r="U28" s="23">
        <f t="shared" si="0"/>
        <v>25053</v>
      </c>
      <c r="V28" s="16"/>
    </row>
    <row r="29" spans="1:22">
      <c r="A29" s="16">
        <v>9</v>
      </c>
      <c r="B29" t="s">
        <v>156</v>
      </c>
      <c r="C29" t="s">
        <v>13</v>
      </c>
      <c r="D29">
        <v>1107377</v>
      </c>
      <c r="E29">
        <v>4417759</v>
      </c>
      <c r="F29">
        <v>6.9219850000000003</v>
      </c>
      <c r="G29">
        <v>0</v>
      </c>
      <c r="H29">
        <v>86.38</v>
      </c>
      <c r="I29">
        <v>20.8</v>
      </c>
      <c r="J29">
        <v>1061.5</v>
      </c>
      <c r="K29">
        <v>1414.8</v>
      </c>
      <c r="L29">
        <v>1.0127999999999999</v>
      </c>
      <c r="M29">
        <v>80.864999999999995</v>
      </c>
      <c r="N29">
        <v>90.685000000000002</v>
      </c>
      <c r="O29">
        <v>85.536000000000001</v>
      </c>
      <c r="P29">
        <v>20.5</v>
      </c>
      <c r="Q29">
        <v>21.3</v>
      </c>
      <c r="R29">
        <v>20.6</v>
      </c>
      <c r="S29">
        <v>5.28</v>
      </c>
      <c r="T29" s="16">
        <v>8</v>
      </c>
      <c r="U29" s="23">
        <f t="shared" si="0"/>
        <v>25464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1081913</v>
      </c>
      <c r="E30">
        <v>4414103</v>
      </c>
      <c r="F30">
        <v>6.6920029999999997</v>
      </c>
      <c r="G30">
        <v>0</v>
      </c>
      <c r="H30">
        <v>87.084000000000003</v>
      </c>
      <c r="I30">
        <v>21.1</v>
      </c>
      <c r="J30">
        <v>1065.2</v>
      </c>
      <c r="K30">
        <v>1436.8</v>
      </c>
      <c r="L30">
        <v>1.0122</v>
      </c>
      <c r="M30">
        <v>81.375</v>
      </c>
      <c r="N30">
        <v>91.442999999999998</v>
      </c>
      <c r="O30">
        <v>82.411000000000001</v>
      </c>
      <c r="P30">
        <v>20.8</v>
      </c>
      <c r="Q30">
        <v>21.8</v>
      </c>
      <c r="R30">
        <v>20.8</v>
      </c>
      <c r="S30">
        <v>5.28</v>
      </c>
      <c r="T30" s="22">
        <v>7</v>
      </c>
      <c r="U30" s="23">
        <f t="shared" si="0"/>
        <v>25563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1056350</v>
      </c>
      <c r="E31">
        <v>4410455</v>
      </c>
      <c r="F31">
        <v>6.9214399999999996</v>
      </c>
      <c r="G31">
        <v>0</v>
      </c>
      <c r="H31">
        <v>89.429000000000002</v>
      </c>
      <c r="I31">
        <v>21.1</v>
      </c>
      <c r="J31">
        <v>1024.3</v>
      </c>
      <c r="K31">
        <v>1375.9</v>
      </c>
      <c r="L31">
        <v>1.0126999999999999</v>
      </c>
      <c r="M31">
        <v>84.542000000000002</v>
      </c>
      <c r="N31">
        <v>92.587000000000003</v>
      </c>
      <c r="O31">
        <v>85.641000000000005</v>
      </c>
      <c r="P31">
        <v>20.8</v>
      </c>
      <c r="Q31">
        <v>21.5</v>
      </c>
      <c r="R31">
        <v>20.9</v>
      </c>
      <c r="S31">
        <v>5.28</v>
      </c>
      <c r="T31" s="16">
        <v>6</v>
      </c>
      <c r="U31" s="23">
        <f t="shared" si="0"/>
        <v>24561</v>
      </c>
      <c r="V31" s="5"/>
    </row>
    <row r="32" spans="1:22">
      <c r="A32" s="16">
        <v>6</v>
      </c>
      <c r="B32" t="s">
        <v>159</v>
      </c>
      <c r="C32" t="s">
        <v>13</v>
      </c>
      <c r="D32">
        <v>1031789</v>
      </c>
      <c r="E32">
        <v>4407035</v>
      </c>
      <c r="F32">
        <v>7.3174210000000004</v>
      </c>
      <c r="G32">
        <v>0</v>
      </c>
      <c r="H32">
        <v>89.375</v>
      </c>
      <c r="I32">
        <v>20.9</v>
      </c>
      <c r="J32">
        <v>1072</v>
      </c>
      <c r="K32">
        <v>1405.5</v>
      </c>
      <c r="L32">
        <v>1.0136000000000001</v>
      </c>
      <c r="M32">
        <v>85.656000000000006</v>
      </c>
      <c r="N32">
        <v>92.382999999999996</v>
      </c>
      <c r="O32">
        <v>91.125</v>
      </c>
      <c r="P32">
        <v>20.6</v>
      </c>
      <c r="Q32">
        <v>21.3</v>
      </c>
      <c r="R32">
        <v>20.9</v>
      </c>
      <c r="S32">
        <v>5.28</v>
      </c>
      <c r="T32" s="16">
        <v>5</v>
      </c>
      <c r="U32" s="23">
        <f t="shared" si="0"/>
        <v>25725</v>
      </c>
      <c r="V32" s="5"/>
    </row>
    <row r="33" spans="1:22">
      <c r="A33" s="16">
        <v>5</v>
      </c>
      <c r="B33" t="s">
        <v>160</v>
      </c>
      <c r="C33" t="s">
        <v>13</v>
      </c>
      <c r="D33">
        <v>1006064</v>
      </c>
      <c r="E33">
        <v>4403453</v>
      </c>
      <c r="F33">
        <v>7.2019219999999997</v>
      </c>
      <c r="G33">
        <v>0</v>
      </c>
      <c r="H33">
        <v>87.257999999999996</v>
      </c>
      <c r="I33">
        <v>20.7</v>
      </c>
      <c r="J33">
        <v>1120.3</v>
      </c>
      <c r="K33">
        <v>1416.4</v>
      </c>
      <c r="L33">
        <v>1.0134000000000001</v>
      </c>
      <c r="M33">
        <v>83.426000000000002</v>
      </c>
      <c r="N33">
        <v>91.161000000000001</v>
      </c>
      <c r="O33">
        <v>89.438000000000002</v>
      </c>
      <c r="P33">
        <v>20.399999999999999</v>
      </c>
      <c r="Q33">
        <v>21.1</v>
      </c>
      <c r="R33">
        <v>20.7</v>
      </c>
      <c r="S33">
        <v>5.28</v>
      </c>
      <c r="T33" s="16">
        <v>4</v>
      </c>
      <c r="U33" s="23">
        <f t="shared" si="0"/>
        <v>26876</v>
      </c>
      <c r="V33" s="5"/>
    </row>
    <row r="34" spans="1:22">
      <c r="A34" s="16">
        <v>4</v>
      </c>
      <c r="B34" t="s">
        <v>161</v>
      </c>
      <c r="C34" t="s">
        <v>13</v>
      </c>
      <c r="D34">
        <v>979188</v>
      </c>
      <c r="E34">
        <v>4399634</v>
      </c>
      <c r="F34">
        <v>7.0089430000000004</v>
      </c>
      <c r="G34">
        <v>0</v>
      </c>
      <c r="H34">
        <v>87.084999999999994</v>
      </c>
      <c r="I34">
        <v>20.9</v>
      </c>
      <c r="J34">
        <v>1084.4000000000001</v>
      </c>
      <c r="K34">
        <v>1356.6</v>
      </c>
      <c r="L34">
        <v>1.0129999999999999</v>
      </c>
      <c r="M34">
        <v>82.147000000000006</v>
      </c>
      <c r="N34">
        <v>90.085999999999999</v>
      </c>
      <c r="O34">
        <v>86.748999999999995</v>
      </c>
      <c r="P34">
        <v>20.5</v>
      </c>
      <c r="Q34">
        <v>21.4</v>
      </c>
      <c r="R34">
        <v>20.6</v>
      </c>
      <c r="S34">
        <v>5.28</v>
      </c>
      <c r="T34" s="16">
        <v>3</v>
      </c>
      <c r="U34" s="23">
        <f t="shared" si="0"/>
        <v>26023</v>
      </c>
      <c r="V34" s="5"/>
    </row>
    <row r="35" spans="1:22">
      <c r="A35" s="16">
        <v>3</v>
      </c>
      <c r="B35" t="s">
        <v>162</v>
      </c>
      <c r="C35" t="s">
        <v>13</v>
      </c>
      <c r="D35">
        <v>953165</v>
      </c>
      <c r="E35">
        <v>4395927</v>
      </c>
      <c r="F35">
        <v>6.7606840000000004</v>
      </c>
      <c r="G35">
        <v>0</v>
      </c>
      <c r="H35">
        <v>86.343000000000004</v>
      </c>
      <c r="I35">
        <v>20.8</v>
      </c>
      <c r="J35">
        <v>1055.0999999999999</v>
      </c>
      <c r="K35">
        <v>1350.6</v>
      </c>
      <c r="L35">
        <v>1.0124</v>
      </c>
      <c r="M35">
        <v>81.91</v>
      </c>
      <c r="N35">
        <v>90.516999999999996</v>
      </c>
      <c r="O35">
        <v>83.299000000000007</v>
      </c>
      <c r="P35">
        <v>20.5</v>
      </c>
      <c r="Q35">
        <v>21.3</v>
      </c>
      <c r="R35">
        <v>20.6</v>
      </c>
      <c r="S35">
        <v>5.28</v>
      </c>
      <c r="T35" s="16">
        <v>2</v>
      </c>
      <c r="U35" s="23">
        <f t="shared" si="0"/>
        <v>25308</v>
      </c>
      <c r="V35" s="5"/>
    </row>
    <row r="36" spans="1:22">
      <c r="A36" s="16">
        <v>2</v>
      </c>
      <c r="B36" t="s">
        <v>163</v>
      </c>
      <c r="C36" t="s">
        <v>13</v>
      </c>
      <c r="D36">
        <v>927857</v>
      </c>
      <c r="E36">
        <v>4392293</v>
      </c>
      <c r="F36">
        <v>6.8051959999999996</v>
      </c>
      <c r="G36">
        <v>0</v>
      </c>
      <c r="H36">
        <v>87.298000000000002</v>
      </c>
      <c r="I36">
        <v>21.1</v>
      </c>
      <c r="J36">
        <v>1082.3</v>
      </c>
      <c r="K36">
        <v>1352.9</v>
      </c>
      <c r="L36">
        <v>1.0125</v>
      </c>
      <c r="M36">
        <v>82.498000000000005</v>
      </c>
      <c r="N36">
        <v>90.909000000000006</v>
      </c>
      <c r="O36">
        <v>83.983000000000004</v>
      </c>
      <c r="P36">
        <v>20.7</v>
      </c>
      <c r="Q36">
        <v>21.6</v>
      </c>
      <c r="R36">
        <v>20.8</v>
      </c>
      <c r="S36">
        <v>5.28</v>
      </c>
      <c r="T36" s="16">
        <v>1</v>
      </c>
      <c r="U36" s="23">
        <f t="shared" si="0"/>
        <v>25954</v>
      </c>
      <c r="V36" s="5"/>
    </row>
    <row r="37" spans="1:22">
      <c r="A37" s="16">
        <v>1</v>
      </c>
      <c r="B37" t="s">
        <v>134</v>
      </c>
      <c r="C37" t="s">
        <v>13</v>
      </c>
      <c r="D37">
        <v>901903</v>
      </c>
      <c r="E37">
        <v>3305366</v>
      </c>
      <c r="F37">
        <v>6.828341</v>
      </c>
      <c r="G37">
        <v>0</v>
      </c>
      <c r="H37">
        <v>86.555999999999997</v>
      </c>
      <c r="I37">
        <v>21.3</v>
      </c>
      <c r="J37">
        <v>1086.5999999999999</v>
      </c>
      <c r="K37">
        <v>1385.2</v>
      </c>
      <c r="L37">
        <v>1.0125</v>
      </c>
      <c r="M37">
        <v>80.412000000000006</v>
      </c>
      <c r="N37">
        <v>91.391999999999996</v>
      </c>
      <c r="O37">
        <v>84.347999999999999</v>
      </c>
      <c r="P37">
        <v>20.9</v>
      </c>
      <c r="Q37">
        <v>21.8</v>
      </c>
      <c r="R37">
        <v>20.9</v>
      </c>
      <c r="S37">
        <v>5.28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1" sqref="B1"/>
    </sheetView>
  </sheetViews>
  <sheetFormatPr baseColWidth="10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B6" t="s">
        <v>195</v>
      </c>
      <c r="C6" t="s">
        <v>13</v>
      </c>
      <c r="D6">
        <v>3663330</v>
      </c>
      <c r="E6">
        <v>3329496</v>
      </c>
      <c r="F6">
        <v>5.9015880000000003</v>
      </c>
      <c r="G6">
        <v>0</v>
      </c>
      <c r="H6">
        <v>81.864999999999995</v>
      </c>
      <c r="I6">
        <v>22.2</v>
      </c>
      <c r="J6">
        <v>702.6</v>
      </c>
      <c r="K6">
        <v>1180.4000000000001</v>
      </c>
      <c r="L6">
        <v>1.0088999999999999</v>
      </c>
      <c r="M6">
        <v>63.113</v>
      </c>
      <c r="N6">
        <v>92.19</v>
      </c>
      <c r="O6">
        <v>72</v>
      </c>
      <c r="P6">
        <v>20.6</v>
      </c>
      <c r="Q6">
        <v>24</v>
      </c>
      <c r="R6">
        <v>22.4</v>
      </c>
      <c r="S6">
        <v>5.03</v>
      </c>
      <c r="T6" s="22">
        <v>31</v>
      </c>
      <c r="U6" s="23">
        <f>D6-D7</f>
        <v>16803</v>
      </c>
      <c r="V6" s="24">
        <v>1</v>
      </c>
    </row>
    <row r="7" spans="1:22">
      <c r="A7" s="16">
        <v>31</v>
      </c>
      <c r="B7" t="s">
        <v>196</v>
      </c>
      <c r="C7" t="s">
        <v>13</v>
      </c>
      <c r="D7">
        <v>3646527</v>
      </c>
      <c r="E7">
        <v>3326888</v>
      </c>
      <c r="F7">
        <v>6.0844040000000001</v>
      </c>
      <c r="G7">
        <v>0</v>
      </c>
      <c r="H7">
        <v>82.61</v>
      </c>
      <c r="I7">
        <v>22.7</v>
      </c>
      <c r="J7">
        <v>655.20000000000005</v>
      </c>
      <c r="K7">
        <v>1206.7</v>
      </c>
      <c r="L7">
        <v>1.0092000000000001</v>
      </c>
      <c r="M7">
        <v>65.533000000000001</v>
      </c>
      <c r="N7">
        <v>91.423000000000002</v>
      </c>
      <c r="O7">
        <v>74.641000000000005</v>
      </c>
      <c r="P7">
        <v>21.2</v>
      </c>
      <c r="Q7">
        <v>25.3</v>
      </c>
      <c r="R7">
        <v>22.6</v>
      </c>
      <c r="S7">
        <v>5.03</v>
      </c>
      <c r="T7" s="16">
        <v>30</v>
      </c>
      <c r="U7" s="23">
        <f>D7-D8</f>
        <v>15655</v>
      </c>
      <c r="V7" s="4"/>
    </row>
    <row r="8" spans="1:22">
      <c r="A8" s="16">
        <v>30</v>
      </c>
      <c r="B8" t="s">
        <v>177</v>
      </c>
      <c r="C8" t="s">
        <v>13</v>
      </c>
      <c r="D8">
        <v>3630872</v>
      </c>
      <c r="E8">
        <v>3324484</v>
      </c>
      <c r="F8">
        <v>6.1233810000000002</v>
      </c>
      <c r="G8">
        <v>0</v>
      </c>
      <c r="H8">
        <v>80.688000000000002</v>
      </c>
      <c r="I8">
        <v>22.4</v>
      </c>
      <c r="J8">
        <v>722.6</v>
      </c>
      <c r="K8">
        <v>1182.9000000000001</v>
      </c>
      <c r="L8">
        <v>1.0093000000000001</v>
      </c>
      <c r="M8">
        <v>63.347000000000001</v>
      </c>
      <c r="N8">
        <v>91.852999999999994</v>
      </c>
      <c r="O8">
        <v>75.143000000000001</v>
      </c>
      <c r="P8">
        <v>21</v>
      </c>
      <c r="Q8">
        <v>23.6</v>
      </c>
      <c r="R8">
        <v>22.5</v>
      </c>
      <c r="S8">
        <v>5.03</v>
      </c>
      <c r="T8" s="16">
        <v>29</v>
      </c>
      <c r="U8" s="23">
        <f>D8-D9</f>
        <v>17306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3613566</v>
      </c>
      <c r="E9">
        <v>3321760</v>
      </c>
      <c r="F9">
        <v>6.094957</v>
      </c>
      <c r="G9">
        <v>0</v>
      </c>
      <c r="H9">
        <v>78.626999999999995</v>
      </c>
      <c r="I9">
        <v>22.3</v>
      </c>
      <c r="J9">
        <v>796.2</v>
      </c>
      <c r="K9">
        <v>1242.7</v>
      </c>
      <c r="L9">
        <v>1.0093000000000001</v>
      </c>
      <c r="M9">
        <v>61.404000000000003</v>
      </c>
      <c r="N9">
        <v>91.200999999999993</v>
      </c>
      <c r="O9">
        <v>74.710999999999999</v>
      </c>
      <c r="P9">
        <v>20.7</v>
      </c>
      <c r="Q9">
        <v>23.8</v>
      </c>
      <c r="R9">
        <v>22.3</v>
      </c>
      <c r="S9">
        <v>5.03</v>
      </c>
      <c r="T9" s="22">
        <v>28</v>
      </c>
      <c r="U9" s="23">
        <f t="shared" ref="U9:U36" si="0">D9-D10</f>
        <v>19079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3594487</v>
      </c>
      <c r="E10">
        <v>3318661</v>
      </c>
      <c r="F10">
        <v>5.9424619999999999</v>
      </c>
      <c r="G10">
        <v>0</v>
      </c>
      <c r="H10">
        <v>91.531000000000006</v>
      </c>
      <c r="I10">
        <v>23.3</v>
      </c>
      <c r="J10">
        <v>61.7</v>
      </c>
      <c r="K10">
        <v>1464.3</v>
      </c>
      <c r="L10">
        <v>1.0088999999999999</v>
      </c>
      <c r="M10">
        <v>63.131999999999998</v>
      </c>
      <c r="N10">
        <v>94.087000000000003</v>
      </c>
      <c r="O10">
        <v>72.867999999999995</v>
      </c>
      <c r="P10">
        <v>15.1</v>
      </c>
      <c r="Q10">
        <v>31</v>
      </c>
      <c r="R10">
        <v>23.4</v>
      </c>
      <c r="S10">
        <v>5.03</v>
      </c>
      <c r="T10" s="16">
        <v>27</v>
      </c>
      <c r="U10" s="23">
        <f t="shared" si="0"/>
        <v>1480</v>
      </c>
      <c r="V10" s="16"/>
    </row>
    <row r="11" spans="1:22">
      <c r="A11" s="16">
        <v>27</v>
      </c>
      <c r="B11" t="s">
        <v>174</v>
      </c>
      <c r="C11" t="s">
        <v>13</v>
      </c>
      <c r="D11">
        <v>3593007</v>
      </c>
      <c r="E11">
        <v>3318423</v>
      </c>
      <c r="F11">
        <v>7.5494960000000004</v>
      </c>
      <c r="G11">
        <v>0</v>
      </c>
      <c r="H11">
        <v>92.09</v>
      </c>
      <c r="I11">
        <v>22.5</v>
      </c>
      <c r="J11">
        <v>80.400000000000006</v>
      </c>
      <c r="K11">
        <v>427.5</v>
      </c>
      <c r="L11">
        <v>1.0126999999999999</v>
      </c>
      <c r="M11">
        <v>87.686999999999998</v>
      </c>
      <c r="N11">
        <v>94.347999999999999</v>
      </c>
      <c r="O11">
        <v>92.850999999999999</v>
      </c>
      <c r="P11">
        <v>14.9</v>
      </c>
      <c r="Q11">
        <v>31</v>
      </c>
      <c r="R11">
        <v>16.399999999999999</v>
      </c>
      <c r="S11">
        <v>5.03</v>
      </c>
      <c r="T11" s="16">
        <v>26</v>
      </c>
      <c r="U11" s="23">
        <f t="shared" si="0"/>
        <v>1905</v>
      </c>
      <c r="V11" s="16"/>
    </row>
    <row r="12" spans="1:22">
      <c r="A12" s="16">
        <v>26</v>
      </c>
      <c r="B12" t="s">
        <v>173</v>
      </c>
      <c r="C12" t="s">
        <v>13</v>
      </c>
      <c r="D12">
        <v>3591102</v>
      </c>
      <c r="E12">
        <v>3318154</v>
      </c>
      <c r="F12">
        <v>7.1889050000000001</v>
      </c>
      <c r="G12">
        <v>0</v>
      </c>
      <c r="H12">
        <v>81.302000000000007</v>
      </c>
      <c r="I12">
        <v>21.9</v>
      </c>
      <c r="J12">
        <v>727.7</v>
      </c>
      <c r="K12">
        <v>1158.2</v>
      </c>
      <c r="L12">
        <v>1.0112000000000001</v>
      </c>
      <c r="M12">
        <v>66.099000000000004</v>
      </c>
      <c r="N12">
        <v>91.450999999999993</v>
      </c>
      <c r="O12">
        <v>90.087999999999994</v>
      </c>
      <c r="P12">
        <v>20.5</v>
      </c>
      <c r="Q12">
        <v>23.7</v>
      </c>
      <c r="R12">
        <v>22.5</v>
      </c>
      <c r="S12">
        <v>5.04</v>
      </c>
      <c r="T12" s="16">
        <v>25</v>
      </c>
      <c r="U12" s="23">
        <f t="shared" si="0"/>
        <v>17438</v>
      </c>
      <c r="V12" s="16"/>
    </row>
    <row r="13" spans="1:22">
      <c r="A13" s="16">
        <v>25</v>
      </c>
      <c r="B13" t="s">
        <v>172</v>
      </c>
      <c r="C13" t="s">
        <v>13</v>
      </c>
      <c r="D13">
        <v>3573664</v>
      </c>
      <c r="E13">
        <v>3315422</v>
      </c>
      <c r="F13">
        <v>6.1834009999999999</v>
      </c>
      <c r="G13">
        <v>0</v>
      </c>
      <c r="H13">
        <v>81.209000000000003</v>
      </c>
      <c r="I13">
        <v>21.9</v>
      </c>
      <c r="J13">
        <v>740</v>
      </c>
      <c r="K13">
        <v>1246.2</v>
      </c>
      <c r="L13">
        <v>1.0094000000000001</v>
      </c>
      <c r="M13">
        <v>68.319999999999993</v>
      </c>
      <c r="N13">
        <v>93.408000000000001</v>
      </c>
      <c r="O13">
        <v>75.894000000000005</v>
      </c>
      <c r="P13">
        <v>20.399999999999999</v>
      </c>
      <c r="Q13">
        <v>23.3</v>
      </c>
      <c r="R13">
        <v>22.2</v>
      </c>
      <c r="S13">
        <v>5.04</v>
      </c>
      <c r="T13" s="16">
        <v>24</v>
      </c>
      <c r="U13" s="23">
        <f t="shared" si="0"/>
        <v>17724</v>
      </c>
      <c r="V13" s="16"/>
    </row>
    <row r="14" spans="1:22">
      <c r="A14" s="16">
        <v>24</v>
      </c>
      <c r="B14" t="s">
        <v>171</v>
      </c>
      <c r="C14" t="s">
        <v>13</v>
      </c>
      <c r="D14">
        <v>3555940</v>
      </c>
      <c r="E14">
        <v>3312650</v>
      </c>
      <c r="F14">
        <v>6.0778749999999997</v>
      </c>
      <c r="G14">
        <v>0</v>
      </c>
      <c r="H14">
        <v>82.91</v>
      </c>
      <c r="I14">
        <v>22.6</v>
      </c>
      <c r="J14">
        <v>644.70000000000005</v>
      </c>
      <c r="K14">
        <v>1040.3</v>
      </c>
      <c r="L14">
        <v>1.0092000000000001</v>
      </c>
      <c r="M14">
        <v>69.561999999999998</v>
      </c>
      <c r="N14">
        <v>92.134</v>
      </c>
      <c r="O14">
        <v>74.477000000000004</v>
      </c>
      <c r="P14">
        <v>21</v>
      </c>
      <c r="Q14">
        <v>24.3</v>
      </c>
      <c r="R14">
        <v>22.4</v>
      </c>
      <c r="S14">
        <v>5.04</v>
      </c>
      <c r="T14" s="16">
        <v>23</v>
      </c>
      <c r="U14" s="23">
        <f t="shared" si="0"/>
        <v>15432</v>
      </c>
      <c r="V14" s="16"/>
    </row>
    <row r="15" spans="1:22">
      <c r="A15" s="16">
        <v>23</v>
      </c>
      <c r="B15" t="s">
        <v>170</v>
      </c>
      <c r="C15" t="s">
        <v>13</v>
      </c>
      <c r="D15">
        <v>3540508</v>
      </c>
      <c r="E15">
        <v>3310292</v>
      </c>
      <c r="F15">
        <v>6.3494339999999996</v>
      </c>
      <c r="G15">
        <v>0</v>
      </c>
      <c r="H15">
        <v>81.051000000000002</v>
      </c>
      <c r="I15">
        <v>22.6</v>
      </c>
      <c r="J15">
        <v>742.4</v>
      </c>
      <c r="K15">
        <v>1230.0999999999999</v>
      </c>
      <c r="L15">
        <v>1.0097</v>
      </c>
      <c r="M15">
        <v>64.168999999999997</v>
      </c>
      <c r="N15">
        <v>91.16</v>
      </c>
      <c r="O15">
        <v>78.38</v>
      </c>
      <c r="P15">
        <v>20.9</v>
      </c>
      <c r="Q15">
        <v>25</v>
      </c>
      <c r="R15">
        <v>22.7</v>
      </c>
      <c r="S15">
        <v>5.04</v>
      </c>
      <c r="T15" s="16">
        <v>22</v>
      </c>
      <c r="U15" s="23">
        <f t="shared" si="0"/>
        <v>17778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3522730</v>
      </c>
      <c r="E16">
        <v>3307516</v>
      </c>
      <c r="F16">
        <v>6.2262820000000003</v>
      </c>
      <c r="G16">
        <v>0</v>
      </c>
      <c r="H16">
        <v>83.745000000000005</v>
      </c>
      <c r="I16">
        <v>23.3</v>
      </c>
      <c r="J16">
        <v>644.79999999999995</v>
      </c>
      <c r="K16">
        <v>1221.0999999999999</v>
      </c>
      <c r="L16">
        <v>1.0094000000000001</v>
      </c>
      <c r="M16">
        <v>72.501000000000005</v>
      </c>
      <c r="N16">
        <v>95.286000000000001</v>
      </c>
      <c r="O16">
        <v>76.789000000000001</v>
      </c>
      <c r="P16">
        <v>20.7</v>
      </c>
      <c r="Q16">
        <v>25.8</v>
      </c>
      <c r="R16">
        <v>23.1</v>
      </c>
      <c r="S16">
        <v>5.04</v>
      </c>
      <c r="T16" s="22">
        <v>21</v>
      </c>
      <c r="U16" s="23">
        <f t="shared" si="0"/>
        <v>15403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3507327</v>
      </c>
      <c r="E17">
        <v>3305169</v>
      </c>
      <c r="F17">
        <v>6.6511740000000001</v>
      </c>
      <c r="G17">
        <v>0</v>
      </c>
      <c r="H17">
        <v>91.811999999999998</v>
      </c>
      <c r="I17">
        <v>24.4</v>
      </c>
      <c r="J17">
        <v>48.5</v>
      </c>
      <c r="K17">
        <v>1067.7</v>
      </c>
      <c r="L17">
        <v>1.0101</v>
      </c>
      <c r="M17">
        <v>70.346000000000004</v>
      </c>
      <c r="N17">
        <v>93.95</v>
      </c>
      <c r="O17">
        <v>82.938999999999993</v>
      </c>
      <c r="P17">
        <v>13.6</v>
      </c>
      <c r="Q17">
        <v>34.9</v>
      </c>
      <c r="R17">
        <v>23.6</v>
      </c>
      <c r="S17">
        <v>5.04</v>
      </c>
      <c r="T17" s="16">
        <v>20</v>
      </c>
      <c r="U17" s="23">
        <f t="shared" si="0"/>
        <v>1167</v>
      </c>
      <c r="V17" s="16"/>
    </row>
    <row r="18" spans="1:22">
      <c r="A18" s="16">
        <v>20</v>
      </c>
      <c r="B18" t="s">
        <v>167</v>
      </c>
      <c r="C18" t="s">
        <v>13</v>
      </c>
      <c r="D18">
        <v>3506160</v>
      </c>
      <c r="E18">
        <v>3304989</v>
      </c>
      <c r="F18">
        <v>7.5010630000000003</v>
      </c>
      <c r="G18">
        <v>0</v>
      </c>
      <c r="H18">
        <v>92.727999999999994</v>
      </c>
      <c r="I18">
        <v>23.4</v>
      </c>
      <c r="J18">
        <v>0.7</v>
      </c>
      <c r="K18">
        <v>10.6</v>
      </c>
      <c r="L18">
        <v>1.0125</v>
      </c>
      <c r="M18">
        <v>90.558000000000007</v>
      </c>
      <c r="N18">
        <v>94.864999999999995</v>
      </c>
      <c r="O18">
        <v>92.617000000000004</v>
      </c>
      <c r="P18">
        <v>15.7</v>
      </c>
      <c r="Q18">
        <v>33.6</v>
      </c>
      <c r="R18">
        <v>17.5</v>
      </c>
      <c r="S18">
        <v>5.04</v>
      </c>
      <c r="T18" s="16">
        <v>19</v>
      </c>
      <c r="U18" s="23">
        <f t="shared" si="0"/>
        <v>37</v>
      </c>
      <c r="V18" s="16"/>
    </row>
    <row r="19" spans="1:22">
      <c r="A19" s="16">
        <v>19</v>
      </c>
      <c r="B19" t="s">
        <v>166</v>
      </c>
      <c r="C19" t="s">
        <v>13</v>
      </c>
      <c r="D19">
        <v>3506123</v>
      </c>
      <c r="E19">
        <v>3304984</v>
      </c>
      <c r="F19">
        <v>7.483174</v>
      </c>
      <c r="G19">
        <v>0</v>
      </c>
      <c r="H19">
        <v>91.26</v>
      </c>
      <c r="I19">
        <v>21.5</v>
      </c>
      <c r="J19">
        <v>177.4</v>
      </c>
      <c r="K19">
        <v>588.6</v>
      </c>
      <c r="L19">
        <v>1.0125999999999999</v>
      </c>
      <c r="M19">
        <v>85.37</v>
      </c>
      <c r="N19">
        <v>94.173000000000002</v>
      </c>
      <c r="O19">
        <v>91.92</v>
      </c>
      <c r="P19">
        <v>15.9</v>
      </c>
      <c r="Q19">
        <v>25.8</v>
      </c>
      <c r="R19">
        <v>16.3</v>
      </c>
      <c r="S19">
        <v>5.04</v>
      </c>
      <c r="T19" s="16">
        <v>18</v>
      </c>
      <c r="U19" s="23">
        <f t="shared" si="0"/>
        <v>4211</v>
      </c>
      <c r="V19" s="16"/>
    </row>
    <row r="20" spans="1:22">
      <c r="A20" s="16">
        <v>18</v>
      </c>
      <c r="B20" t="s">
        <v>165</v>
      </c>
      <c r="C20" t="s">
        <v>13</v>
      </c>
      <c r="D20">
        <v>3501912</v>
      </c>
      <c r="E20">
        <v>3304395</v>
      </c>
      <c r="F20">
        <v>6.9950020000000004</v>
      </c>
      <c r="G20">
        <v>0</v>
      </c>
      <c r="H20">
        <v>83.784000000000006</v>
      </c>
      <c r="I20">
        <v>22.2</v>
      </c>
      <c r="J20">
        <v>649.70000000000005</v>
      </c>
      <c r="K20">
        <v>1197.9000000000001</v>
      </c>
      <c r="L20">
        <v>1.0108999999999999</v>
      </c>
      <c r="M20">
        <v>69.891000000000005</v>
      </c>
      <c r="N20">
        <v>91.734999999999999</v>
      </c>
      <c r="O20">
        <v>87.275000000000006</v>
      </c>
      <c r="P20">
        <v>20.8</v>
      </c>
      <c r="Q20">
        <v>23.6</v>
      </c>
      <c r="R20">
        <v>22.2</v>
      </c>
      <c r="S20">
        <v>5.04</v>
      </c>
      <c r="T20" s="16">
        <v>17</v>
      </c>
      <c r="U20" s="23">
        <f t="shared" si="0"/>
        <v>15571</v>
      </c>
      <c r="V20" s="16"/>
    </row>
    <row r="21" spans="1:22">
      <c r="A21" s="16">
        <v>17</v>
      </c>
      <c r="B21" t="s">
        <v>164</v>
      </c>
      <c r="C21" t="s">
        <v>13</v>
      </c>
      <c r="D21">
        <v>3486341</v>
      </c>
      <c r="E21">
        <v>3302053</v>
      </c>
      <c r="F21">
        <v>6.5952080000000004</v>
      </c>
      <c r="G21">
        <v>0</v>
      </c>
      <c r="H21">
        <v>82.370999999999995</v>
      </c>
      <c r="I21">
        <v>22</v>
      </c>
      <c r="J21">
        <v>726.4</v>
      </c>
      <c r="K21">
        <v>1143.8</v>
      </c>
      <c r="L21">
        <v>1.0102</v>
      </c>
      <c r="M21">
        <v>69.599999999999994</v>
      </c>
      <c r="N21">
        <v>93.823999999999998</v>
      </c>
      <c r="O21">
        <v>81.754000000000005</v>
      </c>
      <c r="P21">
        <v>20.3</v>
      </c>
      <c r="Q21">
        <v>23.5</v>
      </c>
      <c r="R21">
        <v>22.4</v>
      </c>
      <c r="S21">
        <v>5.04</v>
      </c>
      <c r="T21" s="16">
        <v>16</v>
      </c>
      <c r="U21" s="23">
        <f t="shared" si="0"/>
        <v>17402</v>
      </c>
      <c r="V21" s="16"/>
    </row>
    <row r="22" spans="1:22">
      <c r="A22" s="16">
        <v>16</v>
      </c>
      <c r="B22" t="s">
        <v>149</v>
      </c>
      <c r="C22" t="s">
        <v>13</v>
      </c>
      <c r="D22">
        <v>3468939</v>
      </c>
      <c r="E22">
        <v>3299399</v>
      </c>
      <c r="F22">
        <v>6.3120770000000004</v>
      </c>
      <c r="G22">
        <v>0</v>
      </c>
      <c r="H22">
        <v>81.355000000000004</v>
      </c>
      <c r="I22">
        <v>22.5</v>
      </c>
      <c r="J22">
        <v>765.4</v>
      </c>
      <c r="K22">
        <v>1155.2</v>
      </c>
      <c r="L22">
        <v>1.0097</v>
      </c>
      <c r="M22">
        <v>67.768000000000001</v>
      </c>
      <c r="N22">
        <v>95.134</v>
      </c>
      <c r="O22">
        <v>77.644999999999996</v>
      </c>
      <c r="P22">
        <v>21.5</v>
      </c>
      <c r="Q22">
        <v>25.5</v>
      </c>
      <c r="R22">
        <v>22</v>
      </c>
      <c r="S22">
        <v>5.04</v>
      </c>
      <c r="T22" s="16">
        <v>15</v>
      </c>
      <c r="U22" s="23">
        <f t="shared" si="0"/>
        <v>18359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3450580</v>
      </c>
      <c r="E23">
        <v>3296572</v>
      </c>
      <c r="F23">
        <v>6.4672429999999999</v>
      </c>
      <c r="G23">
        <v>0</v>
      </c>
      <c r="H23">
        <v>82.566999999999993</v>
      </c>
      <c r="I23">
        <v>22.8</v>
      </c>
      <c r="J23">
        <v>725</v>
      </c>
      <c r="K23">
        <v>1316.2</v>
      </c>
      <c r="L23">
        <v>1.0099</v>
      </c>
      <c r="M23">
        <v>70.106999999999999</v>
      </c>
      <c r="N23">
        <v>91.635000000000005</v>
      </c>
      <c r="O23">
        <v>80.103999999999999</v>
      </c>
      <c r="P23">
        <v>21.4</v>
      </c>
      <c r="Q23">
        <v>24.4</v>
      </c>
      <c r="R23">
        <v>22.9</v>
      </c>
      <c r="S23">
        <v>5.05</v>
      </c>
      <c r="T23" s="22">
        <v>14</v>
      </c>
      <c r="U23" s="23">
        <f t="shared" si="0"/>
        <v>17386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3433194</v>
      </c>
      <c r="E24">
        <v>3293937</v>
      </c>
      <c r="F24">
        <v>7.0086750000000002</v>
      </c>
      <c r="G24">
        <v>0</v>
      </c>
      <c r="H24">
        <v>92.644000000000005</v>
      </c>
      <c r="I24">
        <v>21.7</v>
      </c>
      <c r="J24">
        <v>45.3</v>
      </c>
      <c r="K24">
        <v>1081</v>
      </c>
      <c r="L24">
        <v>1.0107999999999999</v>
      </c>
      <c r="M24">
        <v>71.605000000000004</v>
      </c>
      <c r="N24">
        <v>95.153999999999996</v>
      </c>
      <c r="O24">
        <v>87.933999999999997</v>
      </c>
      <c r="P24">
        <v>13.1</v>
      </c>
      <c r="Q24">
        <v>28.4</v>
      </c>
      <c r="R24">
        <v>23.5</v>
      </c>
      <c r="S24">
        <v>5.05</v>
      </c>
      <c r="T24" s="16">
        <v>13</v>
      </c>
      <c r="U24" s="23">
        <f t="shared" si="0"/>
        <v>1077</v>
      </c>
      <c r="V24" s="16"/>
    </row>
    <row r="25" spans="1:22">
      <c r="A25" s="16">
        <v>13</v>
      </c>
      <c r="B25" t="s">
        <v>152</v>
      </c>
      <c r="C25" t="s">
        <v>13</v>
      </c>
      <c r="D25">
        <v>3432117</v>
      </c>
      <c r="E25">
        <v>3293773</v>
      </c>
      <c r="F25">
        <v>7.5662229999999999</v>
      </c>
      <c r="G25">
        <v>0</v>
      </c>
      <c r="H25">
        <v>93.655000000000001</v>
      </c>
      <c r="I25">
        <v>20.8</v>
      </c>
      <c r="J25">
        <v>0.6</v>
      </c>
      <c r="K25">
        <v>16.399999999999999</v>
      </c>
      <c r="L25">
        <v>1.0127999999999999</v>
      </c>
      <c r="M25">
        <v>92.075000000000003</v>
      </c>
      <c r="N25">
        <v>95.161000000000001</v>
      </c>
      <c r="O25">
        <v>92.99</v>
      </c>
      <c r="P25">
        <v>14</v>
      </c>
      <c r="Q25">
        <v>28.5</v>
      </c>
      <c r="R25">
        <v>16.100000000000001</v>
      </c>
      <c r="S25">
        <v>5.05</v>
      </c>
      <c r="T25" s="16">
        <v>12</v>
      </c>
      <c r="U25" s="23">
        <f t="shared" si="0"/>
        <v>30</v>
      </c>
      <c r="V25" s="16"/>
    </row>
    <row r="26" spans="1:22">
      <c r="A26" s="16">
        <v>12</v>
      </c>
      <c r="B26" t="s">
        <v>153</v>
      </c>
      <c r="C26" t="s">
        <v>13</v>
      </c>
      <c r="D26">
        <v>3432087</v>
      </c>
      <c r="E26">
        <v>3293769</v>
      </c>
      <c r="F26">
        <v>7.6478270000000004</v>
      </c>
      <c r="G26">
        <v>0</v>
      </c>
      <c r="H26">
        <v>92.896000000000001</v>
      </c>
      <c r="I26">
        <v>20.399999999999999</v>
      </c>
      <c r="J26">
        <v>109.8</v>
      </c>
      <c r="K26">
        <v>277.60000000000002</v>
      </c>
      <c r="L26">
        <v>1.0129999999999999</v>
      </c>
      <c r="M26">
        <v>88.784999999999997</v>
      </c>
      <c r="N26">
        <v>94.722999999999999</v>
      </c>
      <c r="O26">
        <v>93.89</v>
      </c>
      <c r="P26">
        <v>14.1</v>
      </c>
      <c r="Q26">
        <v>23.3</v>
      </c>
      <c r="R26">
        <v>15.6</v>
      </c>
      <c r="S26">
        <v>5.05</v>
      </c>
      <c r="T26" s="16">
        <v>11</v>
      </c>
      <c r="U26" s="23">
        <f t="shared" si="0"/>
        <v>2604</v>
      </c>
      <c r="V26" s="16"/>
    </row>
    <row r="27" spans="1:22">
      <c r="A27" s="16">
        <v>11</v>
      </c>
      <c r="B27" t="s">
        <v>154</v>
      </c>
      <c r="C27" t="s">
        <v>13</v>
      </c>
      <c r="D27">
        <v>3429483</v>
      </c>
      <c r="E27">
        <v>3293417</v>
      </c>
      <c r="F27">
        <v>7.3737959999999996</v>
      </c>
      <c r="G27">
        <v>0</v>
      </c>
      <c r="H27">
        <v>84.504999999999995</v>
      </c>
      <c r="I27">
        <v>21.3</v>
      </c>
      <c r="J27">
        <v>591.4</v>
      </c>
      <c r="K27">
        <v>1198.2</v>
      </c>
      <c r="L27">
        <v>1.012</v>
      </c>
      <c r="M27">
        <v>67.263000000000005</v>
      </c>
      <c r="N27">
        <v>93.215000000000003</v>
      </c>
      <c r="O27">
        <v>91.403000000000006</v>
      </c>
      <c r="P27">
        <v>18.3</v>
      </c>
      <c r="Q27">
        <v>22.7</v>
      </c>
      <c r="R27">
        <v>19</v>
      </c>
      <c r="S27">
        <v>5.05</v>
      </c>
      <c r="T27" s="16">
        <v>10</v>
      </c>
      <c r="U27" s="23">
        <f t="shared" si="0"/>
        <v>14165</v>
      </c>
      <c r="V27" s="16"/>
    </row>
    <row r="28" spans="1:22">
      <c r="A28" s="16">
        <v>10</v>
      </c>
      <c r="B28" t="s">
        <v>155</v>
      </c>
      <c r="C28" t="s">
        <v>13</v>
      </c>
      <c r="D28">
        <v>3415318</v>
      </c>
      <c r="E28">
        <v>3291243</v>
      </c>
      <c r="F28">
        <v>5.8025390000000003</v>
      </c>
      <c r="G28">
        <v>0</v>
      </c>
      <c r="H28">
        <v>82.49</v>
      </c>
      <c r="I28">
        <v>22</v>
      </c>
      <c r="J28">
        <v>709</v>
      </c>
      <c r="K28">
        <v>1342</v>
      </c>
      <c r="L28">
        <v>1.0087999999999999</v>
      </c>
      <c r="M28">
        <v>65.430000000000007</v>
      </c>
      <c r="N28">
        <v>93.56</v>
      </c>
      <c r="O28">
        <v>70.394999999999996</v>
      </c>
      <c r="P28">
        <v>20.8</v>
      </c>
      <c r="Q28">
        <v>23.6</v>
      </c>
      <c r="R28">
        <v>21.6</v>
      </c>
      <c r="S28">
        <v>5.05</v>
      </c>
      <c r="T28" s="16">
        <v>9</v>
      </c>
      <c r="U28" s="23">
        <f t="shared" si="0"/>
        <v>16963</v>
      </c>
      <c r="V28" s="16"/>
    </row>
    <row r="29" spans="1:22">
      <c r="A29" s="16">
        <v>9</v>
      </c>
      <c r="B29" t="s">
        <v>156</v>
      </c>
      <c r="C29" t="s">
        <v>13</v>
      </c>
      <c r="D29">
        <v>3398355</v>
      </c>
      <c r="E29">
        <v>3288648</v>
      </c>
      <c r="F29">
        <v>6.4862000000000002</v>
      </c>
      <c r="G29">
        <v>0</v>
      </c>
      <c r="H29">
        <v>83.644000000000005</v>
      </c>
      <c r="I29">
        <v>22.4</v>
      </c>
      <c r="J29">
        <v>667.7</v>
      </c>
      <c r="K29">
        <v>1063.0999999999999</v>
      </c>
      <c r="L29">
        <v>1.01</v>
      </c>
      <c r="M29">
        <v>70.521000000000001</v>
      </c>
      <c r="N29">
        <v>89.778000000000006</v>
      </c>
      <c r="O29">
        <v>80.091999999999999</v>
      </c>
      <c r="P29">
        <v>20.9</v>
      </c>
      <c r="Q29">
        <v>24.3</v>
      </c>
      <c r="R29">
        <v>22</v>
      </c>
      <c r="S29">
        <v>5.05</v>
      </c>
      <c r="T29" s="16">
        <v>8</v>
      </c>
      <c r="U29" s="23">
        <f t="shared" si="0"/>
        <v>16013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3382342</v>
      </c>
      <c r="E30">
        <v>3286257</v>
      </c>
      <c r="F30">
        <v>6.4521569999999997</v>
      </c>
      <c r="G30">
        <v>0</v>
      </c>
      <c r="H30">
        <v>81.909000000000006</v>
      </c>
      <c r="I30">
        <v>22.7</v>
      </c>
      <c r="J30">
        <v>757</v>
      </c>
      <c r="K30">
        <v>1160.9000000000001</v>
      </c>
      <c r="L30">
        <v>1.0099</v>
      </c>
      <c r="M30">
        <v>70.569000000000003</v>
      </c>
      <c r="N30">
        <v>92.122</v>
      </c>
      <c r="O30">
        <v>79.891999999999996</v>
      </c>
      <c r="P30">
        <v>21</v>
      </c>
      <c r="Q30">
        <v>24.1</v>
      </c>
      <c r="R30">
        <v>22.9</v>
      </c>
      <c r="S30">
        <v>5.0599999999999996</v>
      </c>
      <c r="T30" s="22">
        <v>7</v>
      </c>
      <c r="U30" s="23">
        <f t="shared" si="0"/>
        <v>18141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3364201</v>
      </c>
      <c r="E31">
        <v>3283469</v>
      </c>
      <c r="F31">
        <v>5.7878740000000004</v>
      </c>
      <c r="G31">
        <v>0</v>
      </c>
      <c r="H31">
        <v>92.13</v>
      </c>
      <c r="I31">
        <v>19.8</v>
      </c>
      <c r="J31">
        <v>59.3</v>
      </c>
      <c r="K31">
        <v>1080.4000000000001</v>
      </c>
      <c r="L31">
        <v>1.0085999999999999</v>
      </c>
      <c r="M31">
        <v>70.492999999999995</v>
      </c>
      <c r="N31">
        <v>94.944999999999993</v>
      </c>
      <c r="O31">
        <v>70.680000000000007</v>
      </c>
      <c r="P31">
        <v>14.4</v>
      </c>
      <c r="Q31">
        <v>26.8</v>
      </c>
      <c r="R31">
        <v>23.3</v>
      </c>
      <c r="S31">
        <v>5.05</v>
      </c>
      <c r="T31" s="16">
        <v>6</v>
      </c>
      <c r="U31" s="23">
        <f t="shared" si="0"/>
        <v>1433</v>
      </c>
      <c r="V31" s="5"/>
    </row>
    <row r="32" spans="1:22">
      <c r="A32" s="16">
        <v>6</v>
      </c>
      <c r="B32" t="s">
        <v>159</v>
      </c>
      <c r="C32" t="s">
        <v>13</v>
      </c>
      <c r="D32">
        <v>3362768</v>
      </c>
      <c r="E32">
        <v>3283245</v>
      </c>
      <c r="F32">
        <v>7.5650310000000003</v>
      </c>
      <c r="G32">
        <v>0</v>
      </c>
      <c r="H32">
        <v>93.084000000000003</v>
      </c>
      <c r="I32">
        <v>20.2</v>
      </c>
      <c r="J32">
        <v>2.2000000000000002</v>
      </c>
      <c r="K32">
        <v>22.7</v>
      </c>
      <c r="L32">
        <v>1.0126999999999999</v>
      </c>
      <c r="M32">
        <v>91.418999999999997</v>
      </c>
      <c r="N32">
        <v>94.263999999999996</v>
      </c>
      <c r="O32">
        <v>93.168999999999997</v>
      </c>
      <c r="P32">
        <v>15</v>
      </c>
      <c r="Q32">
        <v>26.3</v>
      </c>
      <c r="R32">
        <v>16.7</v>
      </c>
      <c r="S32">
        <v>5.05</v>
      </c>
      <c r="T32" s="16">
        <v>5</v>
      </c>
      <c r="U32" s="23">
        <f t="shared" si="0"/>
        <v>45</v>
      </c>
      <c r="V32" s="5"/>
    </row>
    <row r="33" spans="1:22">
      <c r="A33" s="16">
        <v>5</v>
      </c>
      <c r="B33" t="s">
        <v>160</v>
      </c>
      <c r="C33" t="s">
        <v>13</v>
      </c>
      <c r="D33">
        <v>3362723</v>
      </c>
      <c r="E33">
        <v>3283239</v>
      </c>
      <c r="F33">
        <v>7.5558649999999998</v>
      </c>
      <c r="G33">
        <v>0</v>
      </c>
      <c r="H33">
        <v>84.947000000000003</v>
      </c>
      <c r="I33">
        <v>20.7</v>
      </c>
      <c r="J33">
        <v>365.9</v>
      </c>
      <c r="K33">
        <v>1143.5999999999999</v>
      </c>
      <c r="L33">
        <v>1.0126999999999999</v>
      </c>
      <c r="M33">
        <v>0</v>
      </c>
      <c r="N33">
        <v>93.891999999999996</v>
      </c>
      <c r="O33">
        <v>93.019000000000005</v>
      </c>
      <c r="P33">
        <v>15.4</v>
      </c>
      <c r="Q33">
        <v>26.1</v>
      </c>
      <c r="R33">
        <v>16.600000000000001</v>
      </c>
      <c r="S33">
        <v>5.05</v>
      </c>
      <c r="T33" s="16">
        <v>4</v>
      </c>
      <c r="U33" s="23">
        <f t="shared" si="0"/>
        <v>8673</v>
      </c>
      <c r="V33" s="5"/>
    </row>
    <row r="34" spans="1:22">
      <c r="A34" s="16">
        <v>4</v>
      </c>
      <c r="B34" t="s">
        <v>161</v>
      </c>
      <c r="C34" t="s">
        <v>13</v>
      </c>
      <c r="D34">
        <v>3354050</v>
      </c>
      <c r="E34">
        <v>3281943</v>
      </c>
      <c r="F34">
        <v>6.5784349999999998</v>
      </c>
      <c r="G34">
        <v>0</v>
      </c>
      <c r="H34">
        <v>82.638000000000005</v>
      </c>
      <c r="I34">
        <v>21.9</v>
      </c>
      <c r="J34">
        <v>697.4</v>
      </c>
      <c r="K34">
        <v>1214</v>
      </c>
      <c r="L34">
        <v>1.0102</v>
      </c>
      <c r="M34">
        <v>66.619</v>
      </c>
      <c r="N34">
        <v>92.792000000000002</v>
      </c>
      <c r="O34">
        <v>81.427000000000007</v>
      </c>
      <c r="P34">
        <v>21.1</v>
      </c>
      <c r="Q34">
        <v>23.3</v>
      </c>
      <c r="R34">
        <v>22.1</v>
      </c>
      <c r="S34">
        <v>5.07</v>
      </c>
      <c r="T34" s="16">
        <v>3</v>
      </c>
      <c r="U34" s="23">
        <f t="shared" si="0"/>
        <v>16660</v>
      </c>
      <c r="V34" s="5"/>
    </row>
    <row r="35" spans="1:22">
      <c r="A35" s="16">
        <v>3</v>
      </c>
      <c r="B35" t="s">
        <v>162</v>
      </c>
      <c r="C35" t="s">
        <v>13</v>
      </c>
      <c r="D35">
        <v>3337390</v>
      </c>
      <c r="E35">
        <v>3279375</v>
      </c>
      <c r="F35">
        <v>5.8169389999999996</v>
      </c>
      <c r="G35">
        <v>0</v>
      </c>
      <c r="H35">
        <v>82.144999999999996</v>
      </c>
      <c r="I35">
        <v>22.3</v>
      </c>
      <c r="J35">
        <v>701.2</v>
      </c>
      <c r="K35">
        <v>1223.5999999999999</v>
      </c>
      <c r="L35">
        <v>1.0087999999999999</v>
      </c>
      <c r="M35">
        <v>66.349000000000004</v>
      </c>
      <c r="N35">
        <v>91.730999999999995</v>
      </c>
      <c r="O35">
        <v>70.709999999999994</v>
      </c>
      <c r="P35">
        <v>21.5</v>
      </c>
      <c r="Q35">
        <v>23.5</v>
      </c>
      <c r="R35">
        <v>22</v>
      </c>
      <c r="S35">
        <v>5.07</v>
      </c>
      <c r="T35" s="16">
        <v>2</v>
      </c>
      <c r="U35" s="23">
        <f t="shared" si="0"/>
        <v>16811</v>
      </c>
      <c r="V35" s="5"/>
    </row>
    <row r="36" spans="1:22">
      <c r="A36" s="16">
        <v>2</v>
      </c>
      <c r="B36" t="s">
        <v>163</v>
      </c>
      <c r="C36" t="s">
        <v>13</v>
      </c>
      <c r="D36">
        <v>3320579</v>
      </c>
      <c r="E36">
        <v>3276785</v>
      </c>
      <c r="F36">
        <v>5.8486339999999997</v>
      </c>
      <c r="G36">
        <v>0</v>
      </c>
      <c r="H36">
        <v>83.492000000000004</v>
      </c>
      <c r="I36">
        <v>22.6</v>
      </c>
      <c r="J36">
        <v>686</v>
      </c>
      <c r="K36">
        <v>1204.5999999999999</v>
      </c>
      <c r="L36">
        <v>1.0087999999999999</v>
      </c>
      <c r="M36">
        <v>66.644999999999996</v>
      </c>
      <c r="N36">
        <v>93.427999999999997</v>
      </c>
      <c r="O36">
        <v>71.355000000000004</v>
      </c>
      <c r="P36">
        <v>21.3</v>
      </c>
      <c r="Q36">
        <v>23.8</v>
      </c>
      <c r="R36">
        <v>22.7</v>
      </c>
      <c r="S36">
        <v>5.07</v>
      </c>
      <c r="T36" s="16">
        <v>1</v>
      </c>
      <c r="U36" s="23">
        <f t="shared" si="0"/>
        <v>16436</v>
      </c>
      <c r="V36" s="5"/>
    </row>
    <row r="37" spans="1:22">
      <c r="A37" s="16">
        <v>1</v>
      </c>
      <c r="B37" t="s">
        <v>134</v>
      </c>
      <c r="C37" t="s">
        <v>13</v>
      </c>
      <c r="D37">
        <v>3304143</v>
      </c>
      <c r="E37">
        <v>3274289</v>
      </c>
      <c r="F37">
        <v>5.9322379999999999</v>
      </c>
      <c r="G37">
        <v>0</v>
      </c>
      <c r="H37">
        <v>80.775000000000006</v>
      </c>
      <c r="I37">
        <v>22.3</v>
      </c>
      <c r="J37">
        <v>737.5</v>
      </c>
      <c r="K37">
        <v>1230.5999999999999</v>
      </c>
      <c r="L37">
        <v>1.0089999999999999</v>
      </c>
      <c r="M37">
        <v>60.906999999999996</v>
      </c>
      <c r="N37">
        <v>92.894000000000005</v>
      </c>
      <c r="O37">
        <v>72.456000000000003</v>
      </c>
      <c r="P37">
        <v>20.7</v>
      </c>
      <c r="Q37">
        <v>23.4</v>
      </c>
      <c r="R37">
        <v>22.5</v>
      </c>
      <c r="S37">
        <v>5.07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1" sqref="B1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995713</v>
      </c>
      <c r="T6" s="22">
        <v>31</v>
      </c>
      <c r="U6" s="23">
        <f>D6-D7</f>
        <v>1175</v>
      </c>
      <c r="V6" s="24">
        <v>1</v>
      </c>
    </row>
    <row r="7" spans="1:22">
      <c r="A7" s="16">
        <v>31</v>
      </c>
      <c r="D7">
        <v>994538</v>
      </c>
      <c r="T7" s="16">
        <v>30</v>
      </c>
      <c r="U7" s="23">
        <f>D7-D8</f>
        <v>303</v>
      </c>
      <c r="V7" s="4"/>
    </row>
    <row r="8" spans="1:22">
      <c r="A8" s="16">
        <v>30</v>
      </c>
      <c r="D8">
        <v>994235</v>
      </c>
      <c r="T8" s="16">
        <v>29</v>
      </c>
      <c r="U8" s="23">
        <f>D8-D9</f>
        <v>743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993492</v>
      </c>
      <c r="E9">
        <v>140965</v>
      </c>
      <c r="F9">
        <v>6.8221679999999996</v>
      </c>
      <c r="G9">
        <v>0</v>
      </c>
      <c r="H9">
        <v>88.075999999999993</v>
      </c>
      <c r="I9">
        <v>22.3</v>
      </c>
      <c r="J9">
        <v>13.1</v>
      </c>
      <c r="K9">
        <v>277.7</v>
      </c>
      <c r="L9">
        <v>1.0118</v>
      </c>
      <c r="M9">
        <v>83.64</v>
      </c>
      <c r="N9">
        <v>91.367000000000004</v>
      </c>
      <c r="O9">
        <v>85.54</v>
      </c>
      <c r="P9">
        <v>13.1</v>
      </c>
      <c r="Q9">
        <v>33.700000000000003</v>
      </c>
      <c r="R9">
        <v>24.6</v>
      </c>
      <c r="S9">
        <v>4.91</v>
      </c>
      <c r="T9" s="22">
        <v>28</v>
      </c>
      <c r="U9" s="23">
        <f t="shared" ref="U9:U36" si="0">D9-D10</f>
        <v>313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993179</v>
      </c>
      <c r="E10">
        <v>140920</v>
      </c>
      <c r="F10">
        <v>7.0387000000000004</v>
      </c>
      <c r="G10">
        <v>0</v>
      </c>
      <c r="H10">
        <v>91.102000000000004</v>
      </c>
      <c r="I10">
        <v>22.6</v>
      </c>
      <c r="J10">
        <v>0</v>
      </c>
      <c r="K10">
        <v>0</v>
      </c>
      <c r="L10">
        <v>1.0133000000000001</v>
      </c>
      <c r="M10">
        <v>85.683000000000007</v>
      </c>
      <c r="N10">
        <v>93.296000000000006</v>
      </c>
      <c r="O10">
        <v>85.837000000000003</v>
      </c>
      <c r="P10">
        <v>12.3</v>
      </c>
      <c r="Q10">
        <v>32.5</v>
      </c>
      <c r="R10">
        <v>16.8</v>
      </c>
      <c r="S10">
        <v>4.92</v>
      </c>
      <c r="T10" s="16">
        <v>27</v>
      </c>
      <c r="U10" s="23">
        <f t="shared" si="0"/>
        <v>0</v>
      </c>
      <c r="V10" s="16"/>
    </row>
    <row r="11" spans="1:22">
      <c r="A11" s="16">
        <v>27</v>
      </c>
      <c r="B11" t="s">
        <v>174</v>
      </c>
      <c r="C11" t="s">
        <v>13</v>
      </c>
      <c r="D11">
        <v>993179</v>
      </c>
      <c r="E11">
        <v>140920</v>
      </c>
      <c r="F11">
        <v>7.4628550000000002</v>
      </c>
      <c r="G11">
        <v>0</v>
      </c>
      <c r="H11">
        <v>91.296999999999997</v>
      </c>
      <c r="I11">
        <v>23.1</v>
      </c>
      <c r="J11">
        <v>0</v>
      </c>
      <c r="K11">
        <v>0</v>
      </c>
      <c r="L11">
        <v>1.0141</v>
      </c>
      <c r="M11">
        <v>87.87</v>
      </c>
      <c r="N11">
        <v>93.613</v>
      </c>
      <c r="O11">
        <v>92.013999999999996</v>
      </c>
      <c r="P11">
        <v>14</v>
      </c>
      <c r="Q11">
        <v>34.5</v>
      </c>
      <c r="R11">
        <v>17.8</v>
      </c>
      <c r="S11">
        <v>4.92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B12" t="s">
        <v>173</v>
      </c>
      <c r="C12" t="s">
        <v>13</v>
      </c>
      <c r="D12">
        <v>993179</v>
      </c>
      <c r="E12">
        <v>140920</v>
      </c>
      <c r="F12">
        <v>7.3087759999999999</v>
      </c>
      <c r="G12">
        <v>0</v>
      </c>
      <c r="H12">
        <v>89.070999999999998</v>
      </c>
      <c r="I12">
        <v>21.9</v>
      </c>
      <c r="J12">
        <v>0</v>
      </c>
      <c r="K12">
        <v>0</v>
      </c>
      <c r="L12">
        <v>1.0139</v>
      </c>
      <c r="M12">
        <v>84.975999999999999</v>
      </c>
      <c r="N12">
        <v>92.61</v>
      </c>
      <c r="O12">
        <v>89.453999999999994</v>
      </c>
      <c r="P12">
        <v>13.9</v>
      </c>
      <c r="Q12">
        <v>32.299999999999997</v>
      </c>
      <c r="R12">
        <v>16.600000000000001</v>
      </c>
      <c r="S12">
        <v>4.92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B13" t="s">
        <v>172</v>
      </c>
      <c r="C13" t="s">
        <v>13</v>
      </c>
      <c r="D13">
        <v>993179</v>
      </c>
      <c r="E13">
        <v>140920</v>
      </c>
      <c r="F13">
        <v>7.3464970000000003</v>
      </c>
      <c r="G13">
        <v>0</v>
      </c>
      <c r="H13">
        <v>89.251000000000005</v>
      </c>
      <c r="I13">
        <v>21.1</v>
      </c>
      <c r="J13">
        <v>0</v>
      </c>
      <c r="K13">
        <v>0</v>
      </c>
      <c r="L13">
        <v>1.014</v>
      </c>
      <c r="M13">
        <v>85.037999999999997</v>
      </c>
      <c r="N13">
        <v>93.043000000000006</v>
      </c>
      <c r="O13">
        <v>89.811999999999998</v>
      </c>
      <c r="P13">
        <v>13.2</v>
      </c>
      <c r="Q13">
        <v>31.6</v>
      </c>
      <c r="R13">
        <v>16.100000000000001</v>
      </c>
      <c r="S13">
        <v>4.92</v>
      </c>
      <c r="T13" s="16">
        <v>24</v>
      </c>
      <c r="U13" s="23">
        <f t="shared" si="0"/>
        <v>0</v>
      </c>
      <c r="V13" s="16"/>
    </row>
    <row r="14" spans="1:22">
      <c r="A14" s="16">
        <v>24</v>
      </c>
      <c r="B14" t="s">
        <v>171</v>
      </c>
      <c r="C14" t="s">
        <v>13</v>
      </c>
      <c r="D14">
        <v>993179</v>
      </c>
      <c r="E14">
        <v>140920</v>
      </c>
      <c r="F14">
        <v>6.9789159999999999</v>
      </c>
      <c r="G14">
        <v>0</v>
      </c>
      <c r="H14">
        <v>88.433999999999997</v>
      </c>
      <c r="I14">
        <v>22.7</v>
      </c>
      <c r="J14">
        <v>0</v>
      </c>
      <c r="K14">
        <v>0</v>
      </c>
      <c r="L14">
        <v>1.0129999999999999</v>
      </c>
      <c r="M14">
        <v>85.248000000000005</v>
      </c>
      <c r="N14">
        <v>91.337000000000003</v>
      </c>
      <c r="O14">
        <v>85.518000000000001</v>
      </c>
      <c r="P14">
        <v>14.4</v>
      </c>
      <c r="Q14">
        <v>32.299999999999997</v>
      </c>
      <c r="R14">
        <v>18.2</v>
      </c>
      <c r="S14">
        <v>4.92</v>
      </c>
      <c r="T14" s="16">
        <v>23</v>
      </c>
      <c r="U14" s="23">
        <f t="shared" si="0"/>
        <v>0</v>
      </c>
      <c r="V14" s="16"/>
    </row>
    <row r="15" spans="1:22">
      <c r="A15" s="16">
        <v>23</v>
      </c>
      <c r="B15" t="s">
        <v>170</v>
      </c>
      <c r="C15" t="s">
        <v>13</v>
      </c>
      <c r="D15">
        <v>993179</v>
      </c>
      <c r="E15">
        <v>140920</v>
      </c>
      <c r="F15">
        <v>7.0048320000000004</v>
      </c>
      <c r="G15">
        <v>0</v>
      </c>
      <c r="H15">
        <v>88.831000000000003</v>
      </c>
      <c r="I15">
        <v>23.5</v>
      </c>
      <c r="J15">
        <v>0</v>
      </c>
      <c r="K15">
        <v>0</v>
      </c>
      <c r="L15">
        <v>1.0129999999999999</v>
      </c>
      <c r="M15">
        <v>85.632000000000005</v>
      </c>
      <c r="N15">
        <v>91.671000000000006</v>
      </c>
      <c r="O15">
        <v>85.912999999999997</v>
      </c>
      <c r="P15">
        <v>13</v>
      </c>
      <c r="Q15">
        <v>33.9</v>
      </c>
      <c r="R15">
        <v>18.3</v>
      </c>
      <c r="S15">
        <v>4.93</v>
      </c>
      <c r="T15" s="16">
        <v>22</v>
      </c>
      <c r="U15" s="23">
        <f t="shared" si="0"/>
        <v>0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993179</v>
      </c>
      <c r="E16">
        <v>140920</v>
      </c>
      <c r="F16">
        <v>7.0815060000000001</v>
      </c>
      <c r="G16">
        <v>0</v>
      </c>
      <c r="H16">
        <v>89.81</v>
      </c>
      <c r="I16">
        <v>24.4</v>
      </c>
      <c r="J16">
        <v>0</v>
      </c>
      <c r="K16">
        <v>0</v>
      </c>
      <c r="L16">
        <v>1.0130999999999999</v>
      </c>
      <c r="M16">
        <v>86.058999999999997</v>
      </c>
      <c r="N16">
        <v>94.722999999999999</v>
      </c>
      <c r="O16">
        <v>87.031000000000006</v>
      </c>
      <c r="P16">
        <v>12.2</v>
      </c>
      <c r="Q16">
        <v>35.5</v>
      </c>
      <c r="R16">
        <v>18.5</v>
      </c>
      <c r="S16">
        <v>4.93</v>
      </c>
      <c r="T16" s="22">
        <v>21</v>
      </c>
      <c r="U16" s="23">
        <f t="shared" si="0"/>
        <v>0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993179</v>
      </c>
      <c r="E17">
        <v>140920</v>
      </c>
      <c r="F17">
        <v>7.2937820000000002</v>
      </c>
      <c r="G17">
        <v>0</v>
      </c>
      <c r="H17">
        <v>91.19</v>
      </c>
      <c r="I17">
        <v>23.4</v>
      </c>
      <c r="J17">
        <v>0</v>
      </c>
      <c r="K17">
        <v>0</v>
      </c>
      <c r="L17">
        <v>1.0138</v>
      </c>
      <c r="M17">
        <v>86.951999999999998</v>
      </c>
      <c r="N17">
        <v>93.102999999999994</v>
      </c>
      <c r="O17">
        <v>89.534000000000006</v>
      </c>
      <c r="P17">
        <v>11.3</v>
      </c>
      <c r="Q17">
        <v>35.1</v>
      </c>
      <c r="R17">
        <v>17.3</v>
      </c>
      <c r="S17">
        <v>4.93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B18" t="s">
        <v>167</v>
      </c>
      <c r="C18" t="s">
        <v>13</v>
      </c>
      <c r="D18">
        <v>993179</v>
      </c>
      <c r="E18">
        <v>140920</v>
      </c>
      <c r="F18">
        <v>7.3813380000000004</v>
      </c>
      <c r="G18">
        <v>0</v>
      </c>
      <c r="H18">
        <v>91.623999999999995</v>
      </c>
      <c r="I18">
        <v>23.6</v>
      </c>
      <c r="J18">
        <v>0</v>
      </c>
      <c r="K18">
        <v>0</v>
      </c>
      <c r="L18">
        <v>1.0137</v>
      </c>
      <c r="M18">
        <v>88.942999999999998</v>
      </c>
      <c r="N18">
        <v>94.314999999999998</v>
      </c>
      <c r="O18">
        <v>91.4</v>
      </c>
      <c r="P18">
        <v>15.4</v>
      </c>
      <c r="Q18">
        <v>33.799999999999997</v>
      </c>
      <c r="R18">
        <v>19.2</v>
      </c>
      <c r="S18">
        <v>4.93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B19" t="s">
        <v>166</v>
      </c>
      <c r="C19" t="s">
        <v>13</v>
      </c>
      <c r="D19">
        <v>993179</v>
      </c>
      <c r="E19">
        <v>140920</v>
      </c>
      <c r="F19">
        <v>7.3964299999999996</v>
      </c>
      <c r="G19">
        <v>0</v>
      </c>
      <c r="H19">
        <v>90.73</v>
      </c>
      <c r="I19">
        <v>21.6</v>
      </c>
      <c r="J19">
        <v>30.3</v>
      </c>
      <c r="K19">
        <v>193.3</v>
      </c>
      <c r="L19">
        <v>1.0141</v>
      </c>
      <c r="M19">
        <v>87.176000000000002</v>
      </c>
      <c r="N19">
        <v>93.369</v>
      </c>
      <c r="O19">
        <v>90.632999999999996</v>
      </c>
      <c r="P19">
        <v>15.5</v>
      </c>
      <c r="Q19">
        <v>29.6</v>
      </c>
      <c r="R19">
        <v>16.5</v>
      </c>
      <c r="S19">
        <v>4.92</v>
      </c>
      <c r="T19" s="16">
        <v>18</v>
      </c>
      <c r="U19" s="23">
        <f t="shared" si="0"/>
        <v>720</v>
      </c>
      <c r="V19" s="16"/>
    </row>
    <row r="20" spans="1:22">
      <c r="A20" s="16">
        <v>18</v>
      </c>
      <c r="B20" t="s">
        <v>165</v>
      </c>
      <c r="C20" t="s">
        <v>13</v>
      </c>
      <c r="D20">
        <v>992459</v>
      </c>
      <c r="E20">
        <v>140819</v>
      </c>
      <c r="F20">
        <v>7.0703339999999999</v>
      </c>
      <c r="G20">
        <v>0</v>
      </c>
      <c r="H20">
        <v>89.256</v>
      </c>
      <c r="I20">
        <v>24.6</v>
      </c>
      <c r="J20">
        <v>53.3</v>
      </c>
      <c r="K20">
        <v>136.4</v>
      </c>
      <c r="L20">
        <v>1.0125999999999999</v>
      </c>
      <c r="M20">
        <v>86.298000000000002</v>
      </c>
      <c r="N20">
        <v>91.724999999999994</v>
      </c>
      <c r="O20">
        <v>88.361999999999995</v>
      </c>
      <c r="P20">
        <v>21.3</v>
      </c>
      <c r="Q20">
        <v>29.2</v>
      </c>
      <c r="R20">
        <v>22.7</v>
      </c>
      <c r="S20">
        <v>4.92</v>
      </c>
      <c r="T20" s="16">
        <v>17</v>
      </c>
      <c r="U20" s="23">
        <f t="shared" si="0"/>
        <v>1275</v>
      </c>
      <c r="V20" s="16"/>
    </row>
    <row r="21" spans="1:22">
      <c r="A21" s="16">
        <v>17</v>
      </c>
      <c r="B21" t="s">
        <v>164</v>
      </c>
      <c r="C21" t="s">
        <v>13</v>
      </c>
      <c r="D21">
        <v>991184</v>
      </c>
      <c r="E21">
        <v>140639</v>
      </c>
      <c r="F21">
        <v>6.9731779999999999</v>
      </c>
      <c r="G21">
        <v>0</v>
      </c>
      <c r="H21">
        <v>89.554000000000002</v>
      </c>
      <c r="I21">
        <v>23.7</v>
      </c>
      <c r="J21">
        <v>48.3</v>
      </c>
      <c r="K21">
        <v>273.39999999999998</v>
      </c>
      <c r="L21">
        <v>1.0122</v>
      </c>
      <c r="M21">
        <v>85.75</v>
      </c>
      <c r="N21">
        <v>93.183000000000007</v>
      </c>
      <c r="O21">
        <v>87.311999999999998</v>
      </c>
      <c r="P21">
        <v>17.600000000000001</v>
      </c>
      <c r="Q21">
        <v>29</v>
      </c>
      <c r="R21">
        <v>23.6</v>
      </c>
      <c r="S21">
        <v>4.93</v>
      </c>
      <c r="T21" s="16">
        <v>16</v>
      </c>
      <c r="U21" s="23">
        <f t="shared" si="0"/>
        <v>1143</v>
      </c>
      <c r="V21" s="16"/>
    </row>
    <row r="22" spans="1:22">
      <c r="A22" s="16">
        <v>16</v>
      </c>
      <c r="B22" t="s">
        <v>149</v>
      </c>
      <c r="C22" t="s">
        <v>13</v>
      </c>
      <c r="D22">
        <v>990041</v>
      </c>
      <c r="E22">
        <v>140478</v>
      </c>
      <c r="F22">
        <v>7.0198650000000002</v>
      </c>
      <c r="G22">
        <v>0</v>
      </c>
      <c r="H22">
        <v>89.308999999999997</v>
      </c>
      <c r="I22">
        <v>24.6</v>
      </c>
      <c r="J22">
        <v>46.4</v>
      </c>
      <c r="K22">
        <v>153.4</v>
      </c>
      <c r="L22">
        <v>1.0124</v>
      </c>
      <c r="M22">
        <v>86.195999999999998</v>
      </c>
      <c r="N22">
        <v>94.450999999999993</v>
      </c>
      <c r="O22">
        <v>87.686999999999998</v>
      </c>
      <c r="P22">
        <v>20.399999999999999</v>
      </c>
      <c r="Q22">
        <v>30</v>
      </c>
      <c r="R22">
        <v>22.8</v>
      </c>
      <c r="S22">
        <v>4.92</v>
      </c>
      <c r="T22" s="16">
        <v>15</v>
      </c>
      <c r="U22" s="23">
        <f t="shared" si="0"/>
        <v>1105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988936</v>
      </c>
      <c r="E23">
        <v>140322</v>
      </c>
      <c r="F23">
        <v>7.076708</v>
      </c>
      <c r="G23">
        <v>0</v>
      </c>
      <c r="H23">
        <v>89.353999999999999</v>
      </c>
      <c r="I23">
        <v>23.5</v>
      </c>
      <c r="J23">
        <v>66.7</v>
      </c>
      <c r="K23">
        <v>274</v>
      </c>
      <c r="L23">
        <v>1.0125</v>
      </c>
      <c r="M23">
        <v>86.638999999999996</v>
      </c>
      <c r="N23">
        <v>91.316999999999993</v>
      </c>
      <c r="O23">
        <v>88.778999999999996</v>
      </c>
      <c r="P23">
        <v>17.399999999999999</v>
      </c>
      <c r="Q23">
        <v>28.5</v>
      </c>
      <c r="R23">
        <v>23.6</v>
      </c>
      <c r="S23">
        <v>4.93</v>
      </c>
      <c r="T23" s="22">
        <v>14</v>
      </c>
      <c r="U23" s="23">
        <f t="shared" si="0"/>
        <v>1593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987343</v>
      </c>
      <c r="E24">
        <v>140097</v>
      </c>
      <c r="F24">
        <v>7.1253640000000003</v>
      </c>
      <c r="G24">
        <v>0</v>
      </c>
      <c r="H24">
        <v>92.135999999999996</v>
      </c>
      <c r="I24">
        <v>22</v>
      </c>
      <c r="J24">
        <v>3.7</v>
      </c>
      <c r="K24">
        <v>194.1</v>
      </c>
      <c r="L24">
        <v>1.0125</v>
      </c>
      <c r="M24">
        <v>88.463999999999999</v>
      </c>
      <c r="N24">
        <v>94.614999999999995</v>
      </c>
      <c r="O24">
        <v>89.626000000000005</v>
      </c>
      <c r="P24">
        <v>11.6</v>
      </c>
      <c r="Q24">
        <v>31</v>
      </c>
      <c r="R24">
        <v>24.1</v>
      </c>
      <c r="S24">
        <v>4.93</v>
      </c>
      <c r="T24" s="16">
        <v>13</v>
      </c>
      <c r="U24" s="23">
        <f t="shared" si="0"/>
        <v>89</v>
      </c>
      <c r="V24" s="16"/>
    </row>
    <row r="25" spans="1:22">
      <c r="A25" s="16">
        <v>13</v>
      </c>
      <c r="B25" t="s">
        <v>152</v>
      </c>
      <c r="C25" t="s">
        <v>13</v>
      </c>
      <c r="D25">
        <v>987254</v>
      </c>
      <c r="E25">
        <v>140085</v>
      </c>
      <c r="F25">
        <v>7.4191849999999997</v>
      </c>
      <c r="G25">
        <v>0</v>
      </c>
      <c r="H25">
        <v>92.903999999999996</v>
      </c>
      <c r="I25">
        <v>21.9</v>
      </c>
      <c r="J25">
        <v>0</v>
      </c>
      <c r="K25">
        <v>0</v>
      </c>
      <c r="L25">
        <v>1.0138</v>
      </c>
      <c r="M25">
        <v>91.070999999999998</v>
      </c>
      <c r="N25">
        <v>94.617999999999995</v>
      </c>
      <c r="O25">
        <v>91.820999999999998</v>
      </c>
      <c r="P25">
        <v>14.1</v>
      </c>
      <c r="Q25">
        <v>30.8</v>
      </c>
      <c r="R25">
        <v>18.899999999999999</v>
      </c>
      <c r="S25">
        <v>4.93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B26" t="s">
        <v>153</v>
      </c>
      <c r="C26" t="s">
        <v>13</v>
      </c>
      <c r="D26">
        <v>987254</v>
      </c>
      <c r="E26">
        <v>140085</v>
      </c>
      <c r="F26">
        <v>7.6169919999999998</v>
      </c>
      <c r="G26">
        <v>0</v>
      </c>
      <c r="H26">
        <v>92.21</v>
      </c>
      <c r="I26">
        <v>19.7</v>
      </c>
      <c r="J26">
        <v>19.2</v>
      </c>
      <c r="K26">
        <v>90.1</v>
      </c>
      <c r="L26">
        <v>1.0147999999999999</v>
      </c>
      <c r="M26">
        <v>88.278000000000006</v>
      </c>
      <c r="N26">
        <v>94.061999999999998</v>
      </c>
      <c r="O26">
        <v>93.102999999999994</v>
      </c>
      <c r="P26">
        <v>13.3</v>
      </c>
      <c r="Q26">
        <v>25.6</v>
      </c>
      <c r="R26">
        <v>15.1</v>
      </c>
      <c r="S26">
        <v>4.93</v>
      </c>
      <c r="T26" s="16">
        <v>11</v>
      </c>
      <c r="U26" s="23">
        <f t="shared" si="0"/>
        <v>457</v>
      </c>
      <c r="V26" s="16"/>
    </row>
    <row r="27" spans="1:22">
      <c r="A27" s="16">
        <v>11</v>
      </c>
      <c r="B27" t="s">
        <v>154</v>
      </c>
      <c r="C27" t="s">
        <v>13</v>
      </c>
      <c r="D27">
        <v>986797</v>
      </c>
      <c r="E27">
        <v>140022</v>
      </c>
      <c r="F27">
        <v>7.2875889999999997</v>
      </c>
      <c r="G27">
        <v>0</v>
      </c>
      <c r="H27">
        <v>90.299000000000007</v>
      </c>
      <c r="I27">
        <v>23.5</v>
      </c>
      <c r="J27">
        <v>59.2</v>
      </c>
      <c r="K27">
        <v>90.2</v>
      </c>
      <c r="L27">
        <v>1.0134000000000001</v>
      </c>
      <c r="M27">
        <v>88.218999999999994</v>
      </c>
      <c r="N27">
        <v>92.373000000000005</v>
      </c>
      <c r="O27">
        <v>90.352000000000004</v>
      </c>
      <c r="P27">
        <v>19.8</v>
      </c>
      <c r="Q27">
        <v>28.6</v>
      </c>
      <c r="R27">
        <v>19.8</v>
      </c>
      <c r="S27">
        <v>4.93</v>
      </c>
      <c r="T27" s="16">
        <v>10</v>
      </c>
      <c r="U27" s="23">
        <f t="shared" si="0"/>
        <v>1417</v>
      </c>
      <c r="V27" s="16"/>
    </row>
    <row r="28" spans="1:22">
      <c r="A28" s="16">
        <v>10</v>
      </c>
      <c r="B28" t="s">
        <v>155</v>
      </c>
      <c r="C28" t="s">
        <v>13</v>
      </c>
      <c r="D28">
        <v>985380</v>
      </c>
      <c r="E28">
        <v>139825</v>
      </c>
      <c r="F28">
        <v>7.0566019999999998</v>
      </c>
      <c r="G28">
        <v>0</v>
      </c>
      <c r="H28">
        <v>89.483000000000004</v>
      </c>
      <c r="I28">
        <v>23.8</v>
      </c>
      <c r="J28">
        <v>77.5</v>
      </c>
      <c r="K28">
        <v>275.8</v>
      </c>
      <c r="L28">
        <v>1.0125</v>
      </c>
      <c r="M28">
        <v>84.667000000000002</v>
      </c>
      <c r="N28">
        <v>92.924999999999997</v>
      </c>
      <c r="O28">
        <v>88.216999999999999</v>
      </c>
      <c r="P28">
        <v>15.6</v>
      </c>
      <c r="Q28">
        <v>28.6</v>
      </c>
      <c r="R28">
        <v>22.8</v>
      </c>
      <c r="S28">
        <v>4.93</v>
      </c>
      <c r="T28" s="16">
        <v>9</v>
      </c>
      <c r="U28" s="23">
        <f t="shared" si="0"/>
        <v>1853</v>
      </c>
      <c r="V28" s="16"/>
    </row>
    <row r="29" spans="1:22">
      <c r="A29" s="16">
        <v>9</v>
      </c>
      <c r="B29" t="s">
        <v>156</v>
      </c>
      <c r="C29" t="s">
        <v>13</v>
      </c>
      <c r="D29">
        <v>983527</v>
      </c>
      <c r="E29">
        <v>139563</v>
      </c>
      <c r="F29">
        <v>7.1991170000000002</v>
      </c>
      <c r="G29">
        <v>0</v>
      </c>
      <c r="H29">
        <v>89.028999999999996</v>
      </c>
      <c r="I29">
        <v>21.1</v>
      </c>
      <c r="J29">
        <v>0</v>
      </c>
      <c r="K29">
        <v>0</v>
      </c>
      <c r="L29">
        <v>1.0138</v>
      </c>
      <c r="M29">
        <v>85.558999999999997</v>
      </c>
      <c r="N29">
        <v>91.968999999999994</v>
      </c>
      <c r="O29">
        <v>87.626999999999995</v>
      </c>
      <c r="P29">
        <v>15</v>
      </c>
      <c r="Q29">
        <v>30.8</v>
      </c>
      <c r="R29">
        <v>15.6</v>
      </c>
      <c r="S29">
        <v>4.93</v>
      </c>
      <c r="T29" s="16">
        <v>8</v>
      </c>
      <c r="U29" s="23">
        <f t="shared" si="0"/>
        <v>0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983527</v>
      </c>
      <c r="E30">
        <v>139563</v>
      </c>
      <c r="F30">
        <v>7.0203559999999996</v>
      </c>
      <c r="G30">
        <v>0</v>
      </c>
      <c r="H30">
        <v>89.909000000000006</v>
      </c>
      <c r="I30">
        <v>22.5</v>
      </c>
      <c r="J30">
        <v>0</v>
      </c>
      <c r="K30">
        <v>0</v>
      </c>
      <c r="L30">
        <v>1.0129999999999999</v>
      </c>
      <c r="M30">
        <v>86.180999999999997</v>
      </c>
      <c r="N30">
        <v>92.466999999999999</v>
      </c>
      <c r="O30">
        <v>86.180999999999997</v>
      </c>
      <c r="P30">
        <v>15.2</v>
      </c>
      <c r="Q30">
        <v>35.9</v>
      </c>
      <c r="R30">
        <v>18.5</v>
      </c>
      <c r="S30">
        <v>4.95</v>
      </c>
      <c r="T30" s="22">
        <v>7</v>
      </c>
      <c r="U30" s="23">
        <f t="shared" si="0"/>
        <v>0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983527</v>
      </c>
      <c r="E31">
        <v>139563</v>
      </c>
      <c r="F31">
        <v>7.1688599999999996</v>
      </c>
      <c r="G31">
        <v>0</v>
      </c>
      <c r="H31">
        <v>91.805999999999997</v>
      </c>
      <c r="I31">
        <v>19.7</v>
      </c>
      <c r="J31">
        <v>0</v>
      </c>
      <c r="K31">
        <v>0</v>
      </c>
      <c r="L31">
        <v>1.0135000000000001</v>
      </c>
      <c r="M31">
        <v>87.828999999999994</v>
      </c>
      <c r="N31">
        <v>94.376000000000005</v>
      </c>
      <c r="O31">
        <v>87.872</v>
      </c>
      <c r="P31">
        <v>14.1</v>
      </c>
      <c r="Q31">
        <v>28.8</v>
      </c>
      <c r="R31">
        <v>17.5</v>
      </c>
      <c r="S31">
        <v>4.9400000000000004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B32" t="s">
        <v>159</v>
      </c>
      <c r="C32" t="s">
        <v>13</v>
      </c>
      <c r="D32">
        <v>983527</v>
      </c>
      <c r="E32">
        <v>139563</v>
      </c>
      <c r="F32">
        <v>7.477366</v>
      </c>
      <c r="G32">
        <v>0</v>
      </c>
      <c r="H32">
        <v>92.022999999999996</v>
      </c>
      <c r="I32">
        <v>20.9</v>
      </c>
      <c r="J32">
        <v>0</v>
      </c>
      <c r="K32">
        <v>0</v>
      </c>
      <c r="L32">
        <v>1.0142</v>
      </c>
      <c r="M32">
        <v>90.123999999999995</v>
      </c>
      <c r="N32">
        <v>93.471999999999994</v>
      </c>
      <c r="O32">
        <v>92.045000000000002</v>
      </c>
      <c r="P32">
        <v>15.2</v>
      </c>
      <c r="Q32">
        <v>29</v>
      </c>
      <c r="R32">
        <v>17.3</v>
      </c>
      <c r="S32">
        <v>4.95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B33" t="s">
        <v>160</v>
      </c>
      <c r="C33" t="s">
        <v>13</v>
      </c>
      <c r="D33">
        <v>983527</v>
      </c>
      <c r="E33">
        <v>139563</v>
      </c>
      <c r="F33">
        <v>7.4998829999999996</v>
      </c>
      <c r="G33">
        <v>0</v>
      </c>
      <c r="H33">
        <v>90.218000000000004</v>
      </c>
      <c r="I33">
        <v>20.7</v>
      </c>
      <c r="J33">
        <v>0</v>
      </c>
      <c r="K33">
        <v>0</v>
      </c>
      <c r="L33">
        <v>1.0144</v>
      </c>
      <c r="M33">
        <v>87.019000000000005</v>
      </c>
      <c r="N33">
        <v>92.986000000000004</v>
      </c>
      <c r="O33">
        <v>91.992999999999995</v>
      </c>
      <c r="P33">
        <v>14.7</v>
      </c>
      <c r="Q33">
        <v>29.6</v>
      </c>
      <c r="R33">
        <v>16.399999999999999</v>
      </c>
      <c r="S33">
        <v>4.95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B34" t="s">
        <v>161</v>
      </c>
      <c r="C34" t="s">
        <v>13</v>
      </c>
      <c r="D34">
        <v>983527</v>
      </c>
      <c r="E34">
        <v>139563</v>
      </c>
      <c r="F34">
        <v>7.3142810000000003</v>
      </c>
      <c r="G34">
        <v>0</v>
      </c>
      <c r="H34">
        <v>89.962000000000003</v>
      </c>
      <c r="I34">
        <v>20.3</v>
      </c>
      <c r="J34">
        <v>0</v>
      </c>
      <c r="K34">
        <v>0</v>
      </c>
      <c r="L34">
        <v>1.0137</v>
      </c>
      <c r="M34">
        <v>86.305999999999997</v>
      </c>
      <c r="N34">
        <v>92.061999999999998</v>
      </c>
      <c r="O34">
        <v>89.986000000000004</v>
      </c>
      <c r="P34">
        <v>15.5</v>
      </c>
      <c r="Q34">
        <v>28.1</v>
      </c>
      <c r="R34">
        <v>17.8</v>
      </c>
      <c r="S34">
        <v>4.95</v>
      </c>
      <c r="T34" s="16">
        <v>3</v>
      </c>
      <c r="U34" s="23">
        <f t="shared" si="0"/>
        <v>0</v>
      </c>
      <c r="V34" s="5"/>
    </row>
    <row r="35" spans="1:22">
      <c r="A35" s="16">
        <v>3</v>
      </c>
      <c r="B35" t="s">
        <v>162</v>
      </c>
      <c r="C35" t="s">
        <v>13</v>
      </c>
      <c r="D35">
        <v>983527</v>
      </c>
      <c r="E35">
        <v>139563</v>
      </c>
      <c r="F35">
        <v>7.1217350000000001</v>
      </c>
      <c r="G35">
        <v>0</v>
      </c>
      <c r="H35">
        <v>88.905000000000001</v>
      </c>
      <c r="I35">
        <v>22.2</v>
      </c>
      <c r="J35">
        <v>0</v>
      </c>
      <c r="K35">
        <v>0</v>
      </c>
      <c r="L35">
        <v>1.0134000000000001</v>
      </c>
      <c r="M35">
        <v>85.716999999999999</v>
      </c>
      <c r="N35">
        <v>91.322000000000003</v>
      </c>
      <c r="O35">
        <v>87.099000000000004</v>
      </c>
      <c r="P35">
        <v>15.3</v>
      </c>
      <c r="Q35">
        <v>31.1</v>
      </c>
      <c r="R35">
        <v>17.100000000000001</v>
      </c>
      <c r="S35">
        <v>4.95</v>
      </c>
      <c r="T35" s="16">
        <v>2</v>
      </c>
      <c r="U35" s="23">
        <f t="shared" si="0"/>
        <v>0</v>
      </c>
      <c r="V35" s="5"/>
    </row>
    <row r="36" spans="1:22">
      <c r="A36" s="16">
        <v>2</v>
      </c>
      <c r="B36" t="s">
        <v>163</v>
      </c>
      <c r="C36" t="s">
        <v>13</v>
      </c>
      <c r="D36">
        <v>983527</v>
      </c>
      <c r="E36">
        <v>139563</v>
      </c>
      <c r="F36">
        <v>7.0786740000000004</v>
      </c>
      <c r="G36">
        <v>0</v>
      </c>
      <c r="H36">
        <v>90.084999999999994</v>
      </c>
      <c r="I36">
        <v>21.1</v>
      </c>
      <c r="J36">
        <v>0</v>
      </c>
      <c r="K36">
        <v>0</v>
      </c>
      <c r="L36">
        <v>1.0130999999999999</v>
      </c>
      <c r="M36">
        <v>86.477999999999994</v>
      </c>
      <c r="N36">
        <v>92.697000000000003</v>
      </c>
      <c r="O36">
        <v>87.165000000000006</v>
      </c>
      <c r="P36">
        <v>14.5</v>
      </c>
      <c r="Q36">
        <v>28.3</v>
      </c>
      <c r="R36">
        <v>19</v>
      </c>
      <c r="S36">
        <v>4.96</v>
      </c>
      <c r="T36" s="16">
        <v>1</v>
      </c>
      <c r="U36" s="23">
        <f t="shared" si="0"/>
        <v>0</v>
      </c>
      <c r="V36" s="5"/>
    </row>
    <row r="37" spans="1:22">
      <c r="A37" s="16">
        <v>1</v>
      </c>
      <c r="B37" t="s">
        <v>134</v>
      </c>
      <c r="C37" t="s">
        <v>13</v>
      </c>
      <c r="D37">
        <v>983527</v>
      </c>
      <c r="E37">
        <v>139563</v>
      </c>
      <c r="F37">
        <v>7.1792850000000001</v>
      </c>
      <c r="G37">
        <v>0</v>
      </c>
      <c r="H37">
        <v>89.396000000000001</v>
      </c>
      <c r="I37">
        <v>20</v>
      </c>
      <c r="J37">
        <v>0</v>
      </c>
      <c r="K37">
        <v>0</v>
      </c>
      <c r="L37">
        <v>1.0136000000000001</v>
      </c>
      <c r="M37">
        <v>84.036000000000001</v>
      </c>
      <c r="N37">
        <v>92.915999999999997</v>
      </c>
      <c r="O37">
        <v>87.71</v>
      </c>
      <c r="P37">
        <v>15.3</v>
      </c>
      <c r="Q37">
        <v>28.6</v>
      </c>
      <c r="R37">
        <v>16.600000000000001</v>
      </c>
      <c r="S37">
        <v>4.95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1" sqref="B1"/>
    </sheetView>
  </sheetViews>
  <sheetFormatPr baseColWidth="10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B6" t="s">
        <v>195</v>
      </c>
      <c r="C6" t="s">
        <v>13</v>
      </c>
      <c r="D6">
        <v>1453505</v>
      </c>
      <c r="E6">
        <v>1611816</v>
      </c>
      <c r="F6">
        <v>6.7829879999999996</v>
      </c>
      <c r="G6">
        <v>0</v>
      </c>
      <c r="H6">
        <v>85.474999999999994</v>
      </c>
      <c r="I6">
        <v>23.2</v>
      </c>
      <c r="J6">
        <v>308.8</v>
      </c>
      <c r="K6">
        <v>496.2</v>
      </c>
      <c r="L6">
        <v>1.0104</v>
      </c>
      <c r="M6">
        <v>77.965999999999994</v>
      </c>
      <c r="N6">
        <v>91.391999999999996</v>
      </c>
      <c r="O6">
        <v>84.69</v>
      </c>
      <c r="P6">
        <v>21</v>
      </c>
      <c r="Q6">
        <v>26</v>
      </c>
      <c r="R6">
        <v>23.4</v>
      </c>
      <c r="S6">
        <v>5.03</v>
      </c>
      <c r="T6" s="22">
        <v>31</v>
      </c>
      <c r="U6" s="23">
        <f t="shared" ref="U6:U17" si="0">D6-D7</f>
        <v>7349</v>
      </c>
      <c r="V6" s="24">
        <v>1</v>
      </c>
    </row>
    <row r="7" spans="1:22">
      <c r="A7" s="16">
        <v>31</v>
      </c>
      <c r="B7" t="s">
        <v>196</v>
      </c>
      <c r="C7" t="s">
        <v>13</v>
      </c>
      <c r="D7">
        <v>1446156</v>
      </c>
      <c r="E7">
        <v>1610736</v>
      </c>
      <c r="F7">
        <v>6.6704189999999999</v>
      </c>
      <c r="G7">
        <v>0</v>
      </c>
      <c r="H7">
        <v>85.061000000000007</v>
      </c>
      <c r="I7">
        <v>23.6</v>
      </c>
      <c r="J7">
        <v>311.5</v>
      </c>
      <c r="K7">
        <v>488.7</v>
      </c>
      <c r="L7">
        <v>1.0103</v>
      </c>
      <c r="M7">
        <v>78.108000000000004</v>
      </c>
      <c r="N7">
        <v>90.066000000000003</v>
      </c>
      <c r="O7">
        <v>83.028000000000006</v>
      </c>
      <c r="P7">
        <v>21</v>
      </c>
      <c r="Q7">
        <v>26.6</v>
      </c>
      <c r="R7">
        <v>23.1</v>
      </c>
      <c r="S7">
        <v>5.04</v>
      </c>
      <c r="T7" s="16">
        <v>30</v>
      </c>
      <c r="U7" s="23">
        <f t="shared" si="0"/>
        <v>7425</v>
      </c>
      <c r="V7" s="4"/>
    </row>
    <row r="8" spans="1:22">
      <c r="A8" s="16">
        <v>30</v>
      </c>
      <c r="B8" t="s">
        <v>177</v>
      </c>
      <c r="C8" t="s">
        <v>13</v>
      </c>
      <c r="D8">
        <v>1438731</v>
      </c>
      <c r="E8">
        <v>1609639</v>
      </c>
      <c r="F8">
        <v>6.745457</v>
      </c>
      <c r="G8">
        <v>0</v>
      </c>
      <c r="H8">
        <v>84.626000000000005</v>
      </c>
      <c r="I8">
        <v>23.4</v>
      </c>
      <c r="J8">
        <v>311</v>
      </c>
      <c r="K8">
        <v>492.9</v>
      </c>
      <c r="L8">
        <v>1.0104</v>
      </c>
      <c r="M8">
        <v>78.316000000000003</v>
      </c>
      <c r="N8">
        <v>90.304000000000002</v>
      </c>
      <c r="O8">
        <v>84.191000000000003</v>
      </c>
      <c r="P8">
        <v>21.3</v>
      </c>
      <c r="Q8">
        <v>26.4</v>
      </c>
      <c r="R8">
        <v>23.5</v>
      </c>
      <c r="S8">
        <v>5.04</v>
      </c>
      <c r="T8" s="16">
        <v>29</v>
      </c>
      <c r="U8" s="23">
        <f t="shared" si="0"/>
        <v>7417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1431314</v>
      </c>
      <c r="E9">
        <v>1608539</v>
      </c>
      <c r="F9">
        <v>6.6751860000000001</v>
      </c>
      <c r="G9">
        <v>0</v>
      </c>
      <c r="H9">
        <v>84.661000000000001</v>
      </c>
      <c r="I9">
        <v>23.1</v>
      </c>
      <c r="J9">
        <v>312.8</v>
      </c>
      <c r="K9">
        <v>486.7</v>
      </c>
      <c r="L9">
        <v>1.0103</v>
      </c>
      <c r="M9">
        <v>78.322000000000003</v>
      </c>
      <c r="N9">
        <v>90.177999999999997</v>
      </c>
      <c r="O9">
        <v>82.986999999999995</v>
      </c>
      <c r="P9">
        <v>20.399999999999999</v>
      </c>
      <c r="Q9">
        <v>26.6</v>
      </c>
      <c r="R9">
        <v>22.8</v>
      </c>
      <c r="S9">
        <v>5.03</v>
      </c>
      <c r="T9" s="22">
        <v>28</v>
      </c>
      <c r="U9" s="23">
        <f t="shared" si="0"/>
        <v>7458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1423856</v>
      </c>
      <c r="E10">
        <v>1607436</v>
      </c>
      <c r="F10">
        <v>6.7648169999999999</v>
      </c>
      <c r="G10">
        <v>0</v>
      </c>
      <c r="H10">
        <v>87.834999999999994</v>
      </c>
      <c r="I10">
        <v>23.6</v>
      </c>
      <c r="J10">
        <v>299.89999999999998</v>
      </c>
      <c r="K10">
        <v>506.2</v>
      </c>
      <c r="L10">
        <v>1.0104</v>
      </c>
      <c r="M10">
        <v>80.744</v>
      </c>
      <c r="N10">
        <v>92.534000000000006</v>
      </c>
      <c r="O10">
        <v>84.391000000000005</v>
      </c>
      <c r="P10">
        <v>20.5</v>
      </c>
      <c r="Q10">
        <v>27.1</v>
      </c>
      <c r="R10">
        <v>23.3</v>
      </c>
      <c r="S10">
        <v>5.04</v>
      </c>
      <c r="T10" s="16">
        <v>27</v>
      </c>
      <c r="U10" s="23">
        <f t="shared" si="0"/>
        <v>7156</v>
      </c>
      <c r="V10" s="16"/>
    </row>
    <row r="11" spans="1:22">
      <c r="A11" s="16">
        <v>27</v>
      </c>
      <c r="B11" t="s">
        <v>174</v>
      </c>
      <c r="C11" t="s">
        <v>13</v>
      </c>
      <c r="D11">
        <v>1416700</v>
      </c>
      <c r="E11">
        <v>1606411</v>
      </c>
      <c r="F11">
        <v>7.0317030000000003</v>
      </c>
      <c r="G11">
        <v>0</v>
      </c>
      <c r="H11">
        <v>88.21</v>
      </c>
      <c r="I11">
        <v>23.4</v>
      </c>
      <c r="J11">
        <v>289.3</v>
      </c>
      <c r="K11">
        <v>459.7</v>
      </c>
      <c r="L11">
        <v>1.0109999999999999</v>
      </c>
      <c r="M11">
        <v>82.557000000000002</v>
      </c>
      <c r="N11">
        <v>93.131</v>
      </c>
      <c r="O11">
        <v>88.02</v>
      </c>
      <c r="P11">
        <v>20.6</v>
      </c>
      <c r="Q11">
        <v>27</v>
      </c>
      <c r="R11">
        <v>22.9</v>
      </c>
      <c r="S11">
        <v>5.04</v>
      </c>
      <c r="T11" s="16">
        <v>26</v>
      </c>
      <c r="U11" s="23">
        <f t="shared" si="0"/>
        <v>6901</v>
      </c>
      <c r="V11" s="16"/>
    </row>
    <row r="12" spans="1:22">
      <c r="A12" s="16">
        <v>26</v>
      </c>
      <c r="B12" t="s">
        <v>173</v>
      </c>
      <c r="C12" t="s">
        <v>13</v>
      </c>
      <c r="D12">
        <v>1409799</v>
      </c>
      <c r="E12">
        <v>1605426</v>
      </c>
      <c r="F12">
        <v>7.0763639999999999</v>
      </c>
      <c r="G12">
        <v>0</v>
      </c>
      <c r="H12">
        <v>86.066000000000003</v>
      </c>
      <c r="I12">
        <v>23.3</v>
      </c>
      <c r="J12">
        <v>289.8</v>
      </c>
      <c r="K12">
        <v>492.4</v>
      </c>
      <c r="L12">
        <v>1.0111000000000001</v>
      </c>
      <c r="M12">
        <v>78.945999999999998</v>
      </c>
      <c r="N12">
        <v>92.622</v>
      </c>
      <c r="O12">
        <v>88.578000000000003</v>
      </c>
      <c r="P12">
        <v>20.3</v>
      </c>
      <c r="Q12">
        <v>26.5</v>
      </c>
      <c r="R12">
        <v>22.7</v>
      </c>
      <c r="S12">
        <v>5.04</v>
      </c>
      <c r="T12" s="16">
        <v>25</v>
      </c>
      <c r="U12" s="23">
        <f t="shared" si="0"/>
        <v>6888</v>
      </c>
      <c r="V12" s="16"/>
    </row>
    <row r="13" spans="1:22">
      <c r="A13" s="16">
        <v>25</v>
      </c>
      <c r="B13" t="s">
        <v>172</v>
      </c>
      <c r="C13" t="s">
        <v>13</v>
      </c>
      <c r="D13">
        <v>1402911</v>
      </c>
      <c r="E13">
        <v>1604420</v>
      </c>
      <c r="F13">
        <v>6.9045490000000003</v>
      </c>
      <c r="G13">
        <v>0</v>
      </c>
      <c r="H13">
        <v>85.731999999999999</v>
      </c>
      <c r="I13">
        <v>22.7</v>
      </c>
      <c r="J13">
        <v>316.8</v>
      </c>
      <c r="K13">
        <v>497</v>
      </c>
      <c r="L13">
        <v>1.0106999999999999</v>
      </c>
      <c r="M13">
        <v>79.16</v>
      </c>
      <c r="N13">
        <v>91.798000000000002</v>
      </c>
      <c r="O13">
        <v>86.325000000000003</v>
      </c>
      <c r="P13">
        <v>19</v>
      </c>
      <c r="Q13">
        <v>25.4</v>
      </c>
      <c r="R13">
        <v>23.2</v>
      </c>
      <c r="S13">
        <v>5.04</v>
      </c>
      <c r="T13" s="16">
        <v>24</v>
      </c>
      <c r="U13" s="23">
        <f t="shared" si="0"/>
        <v>7556</v>
      </c>
      <c r="V13" s="16"/>
    </row>
    <row r="14" spans="1:22">
      <c r="A14" s="16">
        <v>24</v>
      </c>
      <c r="B14" t="s">
        <v>171</v>
      </c>
      <c r="C14" t="s">
        <v>13</v>
      </c>
      <c r="D14">
        <v>1395355</v>
      </c>
      <c r="E14">
        <v>1603316</v>
      </c>
      <c r="F14">
        <v>6.4417160000000004</v>
      </c>
      <c r="G14">
        <v>0</v>
      </c>
      <c r="H14">
        <v>84.941999999999993</v>
      </c>
      <c r="I14">
        <v>23.5</v>
      </c>
      <c r="J14">
        <v>320</v>
      </c>
      <c r="K14">
        <v>496.5</v>
      </c>
      <c r="L14">
        <v>1.0099</v>
      </c>
      <c r="M14">
        <v>79.415999999999997</v>
      </c>
      <c r="N14">
        <v>90.695999999999998</v>
      </c>
      <c r="O14">
        <v>79.763000000000005</v>
      </c>
      <c r="P14">
        <v>21.7</v>
      </c>
      <c r="Q14">
        <v>26.8</v>
      </c>
      <c r="R14">
        <v>23</v>
      </c>
      <c r="S14">
        <v>5.04</v>
      </c>
      <c r="T14" s="16">
        <v>23</v>
      </c>
      <c r="U14" s="23">
        <f t="shared" si="0"/>
        <v>7627</v>
      </c>
      <c r="V14" s="16"/>
    </row>
    <row r="15" spans="1:22">
      <c r="A15" s="16">
        <v>23</v>
      </c>
      <c r="B15" t="s">
        <v>170</v>
      </c>
      <c r="C15" t="s">
        <v>13</v>
      </c>
      <c r="D15">
        <v>1387728</v>
      </c>
      <c r="E15">
        <v>1602190</v>
      </c>
      <c r="F15">
        <v>6.5585230000000001</v>
      </c>
      <c r="G15">
        <v>0</v>
      </c>
      <c r="H15">
        <v>85.400999999999996</v>
      </c>
      <c r="I15">
        <v>23.5</v>
      </c>
      <c r="J15">
        <v>311.5</v>
      </c>
      <c r="K15">
        <v>567.1</v>
      </c>
      <c r="L15">
        <v>1.0101</v>
      </c>
      <c r="M15">
        <v>79.405000000000001</v>
      </c>
      <c r="N15">
        <v>90.685000000000002</v>
      </c>
      <c r="O15">
        <v>81.475999999999999</v>
      </c>
      <c r="P15">
        <v>20.7</v>
      </c>
      <c r="Q15">
        <v>26.3</v>
      </c>
      <c r="R15">
        <v>23.2</v>
      </c>
      <c r="S15">
        <v>5.04</v>
      </c>
      <c r="T15" s="16">
        <v>22</v>
      </c>
      <c r="U15" s="23">
        <f t="shared" si="0"/>
        <v>7428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1380300</v>
      </c>
      <c r="E16">
        <v>1601098</v>
      </c>
      <c r="F16">
        <v>6.9387410000000003</v>
      </c>
      <c r="G16">
        <v>0</v>
      </c>
      <c r="H16">
        <v>86.156000000000006</v>
      </c>
      <c r="I16">
        <v>23.9</v>
      </c>
      <c r="J16">
        <v>320.10000000000002</v>
      </c>
      <c r="K16">
        <v>527.20000000000005</v>
      </c>
      <c r="L16">
        <v>1.0106999999999999</v>
      </c>
      <c r="M16">
        <v>80.638000000000005</v>
      </c>
      <c r="N16">
        <v>94.962000000000003</v>
      </c>
      <c r="O16">
        <v>86.82</v>
      </c>
      <c r="P16">
        <v>21</v>
      </c>
      <c r="Q16">
        <v>26.8</v>
      </c>
      <c r="R16">
        <v>23.2</v>
      </c>
      <c r="S16">
        <v>5.04</v>
      </c>
      <c r="T16" s="22">
        <v>21</v>
      </c>
      <c r="U16" s="23">
        <f t="shared" si="0"/>
        <v>7610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1372690</v>
      </c>
      <c r="E17">
        <v>1599987</v>
      </c>
      <c r="F17">
        <v>6.8869639999999999</v>
      </c>
      <c r="G17">
        <v>0</v>
      </c>
      <c r="H17">
        <v>87.891000000000005</v>
      </c>
      <c r="I17">
        <v>23.7</v>
      </c>
      <c r="J17">
        <v>303</v>
      </c>
      <c r="K17">
        <v>490.8</v>
      </c>
      <c r="L17">
        <v>1.0105999999999999</v>
      </c>
      <c r="M17">
        <v>82.304000000000002</v>
      </c>
      <c r="N17">
        <v>92.822999999999993</v>
      </c>
      <c r="O17">
        <v>86.182000000000002</v>
      </c>
      <c r="P17">
        <v>20.7</v>
      </c>
      <c r="Q17">
        <v>26.9</v>
      </c>
      <c r="R17">
        <v>23.5</v>
      </c>
      <c r="S17">
        <v>5.04</v>
      </c>
      <c r="T17" s="16">
        <v>20</v>
      </c>
      <c r="U17" s="23">
        <f t="shared" si="0"/>
        <v>7213</v>
      </c>
      <c r="V17" s="16"/>
    </row>
    <row r="18" spans="1:22">
      <c r="A18" s="16">
        <v>20</v>
      </c>
      <c r="B18" t="s">
        <v>167</v>
      </c>
      <c r="C18" t="s">
        <v>13</v>
      </c>
      <c r="D18">
        <v>1365477</v>
      </c>
      <c r="E18">
        <v>1598953</v>
      </c>
      <c r="F18">
        <v>6.8776510000000002</v>
      </c>
      <c r="G18">
        <v>0</v>
      </c>
      <c r="H18">
        <v>88.084999999999994</v>
      </c>
      <c r="I18">
        <v>23.4</v>
      </c>
      <c r="J18">
        <v>315.10000000000002</v>
      </c>
      <c r="K18">
        <v>500.6</v>
      </c>
      <c r="L18">
        <v>1.0105999999999999</v>
      </c>
      <c r="M18">
        <v>83.378</v>
      </c>
      <c r="N18">
        <v>93.501999999999995</v>
      </c>
      <c r="O18">
        <v>86.153999999999996</v>
      </c>
      <c r="P18">
        <v>20.100000000000001</v>
      </c>
      <c r="Q18">
        <v>26.1</v>
      </c>
      <c r="R18">
        <v>23.8</v>
      </c>
      <c r="S18">
        <v>5.04</v>
      </c>
      <c r="T18" s="16">
        <v>19</v>
      </c>
      <c r="U18" s="23">
        <f t="shared" ref="U18:U36" si="1">D18-D19</f>
        <v>7518</v>
      </c>
      <c r="V18" s="16"/>
    </row>
    <row r="19" spans="1:22">
      <c r="A19" s="16">
        <v>19</v>
      </c>
      <c r="B19" t="s">
        <v>166</v>
      </c>
      <c r="C19" t="s">
        <v>13</v>
      </c>
      <c r="D19">
        <v>1357959</v>
      </c>
      <c r="E19">
        <v>1597879</v>
      </c>
      <c r="F19">
        <v>6.9489330000000002</v>
      </c>
      <c r="G19">
        <v>0</v>
      </c>
      <c r="H19">
        <v>87.116</v>
      </c>
      <c r="I19">
        <v>22.7</v>
      </c>
      <c r="J19">
        <v>324.89999999999998</v>
      </c>
      <c r="K19">
        <v>498.7</v>
      </c>
      <c r="L19">
        <v>1.0108999999999999</v>
      </c>
      <c r="M19">
        <v>81.34</v>
      </c>
      <c r="N19">
        <v>92.777000000000001</v>
      </c>
      <c r="O19">
        <v>86.619</v>
      </c>
      <c r="P19">
        <v>19.600000000000001</v>
      </c>
      <c r="Q19">
        <v>25.6</v>
      </c>
      <c r="R19">
        <v>22.2</v>
      </c>
      <c r="S19">
        <v>5.04</v>
      </c>
      <c r="T19" s="16">
        <v>18</v>
      </c>
      <c r="U19" s="23">
        <f t="shared" si="1"/>
        <v>7746</v>
      </c>
      <c r="V19" s="16"/>
    </row>
    <row r="20" spans="1:22">
      <c r="A20" s="16">
        <v>18</v>
      </c>
      <c r="B20" t="s">
        <v>165</v>
      </c>
      <c r="C20" t="s">
        <v>13</v>
      </c>
      <c r="D20">
        <v>1350213</v>
      </c>
      <c r="E20">
        <v>1596764</v>
      </c>
      <c r="F20">
        <v>7.0117820000000002</v>
      </c>
      <c r="G20">
        <v>0</v>
      </c>
      <c r="H20">
        <v>85.566999999999993</v>
      </c>
      <c r="I20">
        <v>23.3</v>
      </c>
      <c r="J20">
        <v>333</v>
      </c>
      <c r="K20">
        <v>502.6</v>
      </c>
      <c r="L20">
        <v>1.0109999999999999</v>
      </c>
      <c r="M20">
        <v>80.424000000000007</v>
      </c>
      <c r="N20">
        <v>91.385999999999996</v>
      </c>
      <c r="O20">
        <v>87.424000000000007</v>
      </c>
      <c r="P20">
        <v>20.6</v>
      </c>
      <c r="Q20">
        <v>26.1</v>
      </c>
      <c r="R20">
        <v>22</v>
      </c>
      <c r="S20">
        <v>5.04</v>
      </c>
      <c r="T20" s="16">
        <v>17</v>
      </c>
      <c r="U20" s="23">
        <f t="shared" si="1"/>
        <v>7936</v>
      </c>
      <c r="V20" s="16"/>
    </row>
    <row r="21" spans="1:22">
      <c r="A21" s="16">
        <v>17</v>
      </c>
      <c r="B21" t="s">
        <v>164</v>
      </c>
      <c r="C21" t="s">
        <v>13</v>
      </c>
      <c r="D21">
        <v>1342277</v>
      </c>
      <c r="E21">
        <v>1595601</v>
      </c>
      <c r="F21">
        <v>6.6091899999999999</v>
      </c>
      <c r="G21">
        <v>0</v>
      </c>
      <c r="H21">
        <v>86.090999999999994</v>
      </c>
      <c r="I21">
        <v>23</v>
      </c>
      <c r="J21">
        <v>313.7</v>
      </c>
      <c r="K21">
        <v>500</v>
      </c>
      <c r="L21">
        <v>1.0102</v>
      </c>
      <c r="M21">
        <v>79.849999999999994</v>
      </c>
      <c r="N21">
        <v>92.722999999999999</v>
      </c>
      <c r="O21">
        <v>82.188999999999993</v>
      </c>
      <c r="P21">
        <v>19.899999999999999</v>
      </c>
      <c r="Q21">
        <v>25.3</v>
      </c>
      <c r="R21">
        <v>23.2</v>
      </c>
      <c r="S21">
        <v>5.04</v>
      </c>
      <c r="T21" s="16">
        <v>16</v>
      </c>
      <c r="U21" s="23">
        <f t="shared" si="1"/>
        <v>7466</v>
      </c>
      <c r="V21" s="16"/>
    </row>
    <row r="22" spans="1:22">
      <c r="A22" s="16">
        <v>16</v>
      </c>
      <c r="B22" t="s">
        <v>149</v>
      </c>
      <c r="C22" t="s">
        <v>13</v>
      </c>
      <c r="D22">
        <v>1334811</v>
      </c>
      <c r="E22">
        <v>1594511</v>
      </c>
      <c r="F22">
        <v>6.7349509999999997</v>
      </c>
      <c r="G22">
        <v>0</v>
      </c>
      <c r="H22">
        <v>85.569000000000003</v>
      </c>
      <c r="I22">
        <v>23.5</v>
      </c>
      <c r="J22">
        <v>328.5</v>
      </c>
      <c r="K22">
        <v>499.3</v>
      </c>
      <c r="L22">
        <v>1.0104</v>
      </c>
      <c r="M22">
        <v>80.147999999999996</v>
      </c>
      <c r="N22">
        <v>94.74</v>
      </c>
      <c r="O22">
        <v>83.805000000000007</v>
      </c>
      <c r="P22">
        <v>21.2</v>
      </c>
      <c r="Q22">
        <v>26.5</v>
      </c>
      <c r="R22">
        <v>22.8</v>
      </c>
      <c r="S22">
        <v>5.04</v>
      </c>
      <c r="T22" s="16">
        <v>15</v>
      </c>
      <c r="U22" s="23">
        <f t="shared" si="1"/>
        <v>7835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1326976</v>
      </c>
      <c r="E23">
        <v>1593358</v>
      </c>
      <c r="F23">
        <v>6.679735</v>
      </c>
      <c r="G23">
        <v>0</v>
      </c>
      <c r="H23">
        <v>86.141000000000005</v>
      </c>
      <c r="I23">
        <v>23.5</v>
      </c>
      <c r="J23">
        <v>302.39999999999998</v>
      </c>
      <c r="K23">
        <v>498</v>
      </c>
      <c r="L23">
        <v>1.0102</v>
      </c>
      <c r="M23">
        <v>81.272999999999996</v>
      </c>
      <c r="N23">
        <v>91.456000000000003</v>
      </c>
      <c r="O23">
        <v>83.302999999999997</v>
      </c>
      <c r="P23">
        <v>21.5</v>
      </c>
      <c r="Q23">
        <v>26.7</v>
      </c>
      <c r="R23">
        <v>23.6</v>
      </c>
      <c r="S23">
        <v>5.07</v>
      </c>
      <c r="T23" s="22">
        <v>14</v>
      </c>
      <c r="U23" s="23">
        <f t="shared" si="1"/>
        <v>7201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1319775</v>
      </c>
      <c r="E24">
        <v>1592306</v>
      </c>
      <c r="F24">
        <v>6.8121289999999997</v>
      </c>
      <c r="G24">
        <v>0</v>
      </c>
      <c r="H24">
        <v>88.81</v>
      </c>
      <c r="I24">
        <v>23.2</v>
      </c>
      <c r="J24">
        <v>298.89999999999998</v>
      </c>
      <c r="K24">
        <v>498.6</v>
      </c>
      <c r="L24">
        <v>1.0105</v>
      </c>
      <c r="M24">
        <v>82.626000000000005</v>
      </c>
      <c r="N24">
        <v>93.570999999999998</v>
      </c>
      <c r="O24">
        <v>84.99</v>
      </c>
      <c r="P24">
        <v>20.3</v>
      </c>
      <c r="Q24">
        <v>25.6</v>
      </c>
      <c r="R24">
        <v>23.1</v>
      </c>
      <c r="S24">
        <v>5.07</v>
      </c>
      <c r="T24" s="16">
        <v>13</v>
      </c>
      <c r="U24" s="23">
        <f t="shared" si="1"/>
        <v>7116</v>
      </c>
      <c r="V24" s="16"/>
    </row>
    <row r="25" spans="1:22">
      <c r="A25" s="16">
        <v>13</v>
      </c>
      <c r="B25" t="s">
        <v>152</v>
      </c>
      <c r="C25" t="s">
        <v>13</v>
      </c>
      <c r="D25">
        <v>1312659</v>
      </c>
      <c r="E25">
        <v>1591297</v>
      </c>
      <c r="F25">
        <v>6.9085809999999999</v>
      </c>
      <c r="G25">
        <v>0</v>
      </c>
      <c r="H25">
        <v>89.873000000000005</v>
      </c>
      <c r="I25">
        <v>23.1</v>
      </c>
      <c r="J25">
        <v>272.8</v>
      </c>
      <c r="K25">
        <v>477.2</v>
      </c>
      <c r="L25">
        <v>1.0106999999999999</v>
      </c>
      <c r="M25">
        <v>85.281999999999996</v>
      </c>
      <c r="N25">
        <v>93.823999999999998</v>
      </c>
      <c r="O25">
        <v>86.462999999999994</v>
      </c>
      <c r="P25">
        <v>20.5</v>
      </c>
      <c r="Q25">
        <v>26.2</v>
      </c>
      <c r="R25">
        <v>23.4</v>
      </c>
      <c r="S25">
        <v>5.07</v>
      </c>
      <c r="T25" s="16">
        <v>12</v>
      </c>
      <c r="U25" s="23">
        <f t="shared" si="1"/>
        <v>6491</v>
      </c>
      <c r="V25" s="16"/>
    </row>
    <row r="26" spans="1:22">
      <c r="A26" s="16">
        <v>12</v>
      </c>
      <c r="B26" t="s">
        <v>153</v>
      </c>
      <c r="C26" t="s">
        <v>13</v>
      </c>
      <c r="D26">
        <v>1306168</v>
      </c>
      <c r="E26">
        <v>1590387</v>
      </c>
      <c r="F26">
        <v>7.3632749999999998</v>
      </c>
      <c r="G26">
        <v>0</v>
      </c>
      <c r="H26">
        <v>88.915999999999997</v>
      </c>
      <c r="I26">
        <v>22.3</v>
      </c>
      <c r="J26">
        <v>292</v>
      </c>
      <c r="K26">
        <v>482.3</v>
      </c>
      <c r="L26">
        <v>1.0116000000000001</v>
      </c>
      <c r="M26">
        <v>82.436999999999998</v>
      </c>
      <c r="N26">
        <v>93.596000000000004</v>
      </c>
      <c r="O26">
        <v>92.406000000000006</v>
      </c>
      <c r="P26">
        <v>19.899999999999999</v>
      </c>
      <c r="Q26">
        <v>24.7</v>
      </c>
      <c r="R26">
        <v>22.2</v>
      </c>
      <c r="S26">
        <v>5.07</v>
      </c>
      <c r="T26" s="16">
        <v>11</v>
      </c>
      <c r="U26" s="23">
        <f t="shared" si="1"/>
        <v>6953</v>
      </c>
      <c r="V26" s="16"/>
    </row>
    <row r="27" spans="1:22">
      <c r="A27" s="16">
        <v>11</v>
      </c>
      <c r="B27" t="s">
        <v>154</v>
      </c>
      <c r="C27" t="s">
        <v>13</v>
      </c>
      <c r="D27">
        <v>1299215</v>
      </c>
      <c r="E27">
        <v>1589405</v>
      </c>
      <c r="F27">
        <v>6.9759460000000004</v>
      </c>
      <c r="G27">
        <v>0</v>
      </c>
      <c r="H27">
        <v>86.841999999999999</v>
      </c>
      <c r="I27">
        <v>22.6</v>
      </c>
      <c r="J27">
        <v>307.89999999999998</v>
      </c>
      <c r="K27">
        <v>512.5</v>
      </c>
      <c r="L27">
        <v>1.0112000000000001</v>
      </c>
      <c r="M27">
        <v>81.742999999999995</v>
      </c>
      <c r="N27">
        <v>91.95</v>
      </c>
      <c r="O27">
        <v>86.192999999999998</v>
      </c>
      <c r="P27">
        <v>19.8</v>
      </c>
      <c r="Q27">
        <v>25.4</v>
      </c>
      <c r="R27">
        <v>19.899999999999999</v>
      </c>
      <c r="S27">
        <v>5.07</v>
      </c>
      <c r="T27" s="16">
        <v>10</v>
      </c>
      <c r="U27" s="23">
        <f t="shared" si="1"/>
        <v>7330</v>
      </c>
      <c r="V27" s="16"/>
    </row>
    <row r="28" spans="1:22">
      <c r="A28" s="16">
        <v>10</v>
      </c>
      <c r="B28" t="s">
        <v>155</v>
      </c>
      <c r="C28" t="s">
        <v>13</v>
      </c>
      <c r="D28">
        <v>1291885</v>
      </c>
      <c r="E28">
        <v>1588346</v>
      </c>
      <c r="F28">
        <v>6.6324370000000004</v>
      </c>
      <c r="G28">
        <v>0</v>
      </c>
      <c r="H28">
        <v>85.915000000000006</v>
      </c>
      <c r="I28">
        <v>22.9</v>
      </c>
      <c r="J28">
        <v>317.89999999999998</v>
      </c>
      <c r="K28">
        <v>506.6</v>
      </c>
      <c r="L28">
        <v>1.0102</v>
      </c>
      <c r="M28">
        <v>79.266000000000005</v>
      </c>
      <c r="N28">
        <v>92.007000000000005</v>
      </c>
      <c r="O28">
        <v>82.373000000000005</v>
      </c>
      <c r="P28">
        <v>21.4</v>
      </c>
      <c r="Q28">
        <v>25.5</v>
      </c>
      <c r="R28">
        <v>22.8</v>
      </c>
      <c r="S28">
        <v>5.07</v>
      </c>
      <c r="T28" s="16">
        <v>9</v>
      </c>
      <c r="U28" s="23">
        <f t="shared" si="1"/>
        <v>7567</v>
      </c>
      <c r="V28" s="16"/>
    </row>
    <row r="29" spans="1:22">
      <c r="A29" s="16">
        <v>9</v>
      </c>
      <c r="B29" t="s">
        <v>156</v>
      </c>
      <c r="C29" t="s">
        <v>13</v>
      </c>
      <c r="D29">
        <v>1284318</v>
      </c>
      <c r="E29">
        <v>1587243</v>
      </c>
      <c r="F29">
        <v>6.6860600000000003</v>
      </c>
      <c r="G29">
        <v>0</v>
      </c>
      <c r="H29">
        <v>85.379000000000005</v>
      </c>
      <c r="I29">
        <v>22.8</v>
      </c>
      <c r="J29">
        <v>324.7</v>
      </c>
      <c r="K29">
        <v>521.9</v>
      </c>
      <c r="L29">
        <v>1.0104</v>
      </c>
      <c r="M29">
        <v>79.668999999999997</v>
      </c>
      <c r="N29">
        <v>92.004000000000005</v>
      </c>
      <c r="O29">
        <v>82.981999999999999</v>
      </c>
      <c r="P29">
        <v>19.600000000000001</v>
      </c>
      <c r="Q29">
        <v>25.9</v>
      </c>
      <c r="R29">
        <v>22.3</v>
      </c>
      <c r="S29">
        <v>5.08</v>
      </c>
      <c r="T29" s="16">
        <v>8</v>
      </c>
      <c r="U29" s="23">
        <f t="shared" si="1"/>
        <v>7728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1276590</v>
      </c>
      <c r="E30">
        <v>1586108</v>
      </c>
      <c r="F30">
        <v>6.4206289999999999</v>
      </c>
      <c r="G30">
        <v>0</v>
      </c>
      <c r="H30">
        <v>86.069000000000003</v>
      </c>
      <c r="I30">
        <v>23</v>
      </c>
      <c r="J30">
        <v>330.1</v>
      </c>
      <c r="K30">
        <v>522.20000000000005</v>
      </c>
      <c r="L30">
        <v>1.0098</v>
      </c>
      <c r="M30">
        <v>79.632999999999996</v>
      </c>
      <c r="N30">
        <v>91.983999999999995</v>
      </c>
      <c r="O30">
        <v>79.632999999999996</v>
      </c>
      <c r="P30">
        <v>19.7</v>
      </c>
      <c r="Q30">
        <v>26.1</v>
      </c>
      <c r="R30">
        <v>23.5</v>
      </c>
      <c r="S30">
        <v>5.08</v>
      </c>
      <c r="T30" s="22">
        <v>7</v>
      </c>
      <c r="U30" s="23">
        <f t="shared" si="1"/>
        <v>7872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1268718</v>
      </c>
      <c r="E31">
        <v>1584959</v>
      </c>
      <c r="F31">
        <v>6.6160439999999996</v>
      </c>
      <c r="G31">
        <v>0</v>
      </c>
      <c r="H31">
        <v>88.68</v>
      </c>
      <c r="I31">
        <v>22.7</v>
      </c>
      <c r="J31">
        <v>289.89999999999998</v>
      </c>
      <c r="K31">
        <v>512.70000000000005</v>
      </c>
      <c r="L31">
        <v>1.0101</v>
      </c>
      <c r="M31">
        <v>82.245999999999995</v>
      </c>
      <c r="N31">
        <v>93.864999999999995</v>
      </c>
      <c r="O31">
        <v>82.355999999999995</v>
      </c>
      <c r="P31">
        <v>21</v>
      </c>
      <c r="Q31">
        <v>25.8</v>
      </c>
      <c r="R31">
        <v>23.4</v>
      </c>
      <c r="S31">
        <v>5.08</v>
      </c>
      <c r="T31" s="16">
        <v>6</v>
      </c>
      <c r="U31" s="23">
        <f t="shared" si="1"/>
        <v>6909</v>
      </c>
      <c r="V31" s="5"/>
    </row>
    <row r="32" spans="1:22">
      <c r="A32" s="16">
        <v>6</v>
      </c>
      <c r="B32" t="s">
        <v>159</v>
      </c>
      <c r="C32" t="s">
        <v>13</v>
      </c>
      <c r="D32">
        <v>1261809</v>
      </c>
      <c r="E32">
        <v>1583977</v>
      </c>
      <c r="F32">
        <v>6.9341540000000004</v>
      </c>
      <c r="G32">
        <v>0</v>
      </c>
      <c r="H32">
        <v>88.701999999999998</v>
      </c>
      <c r="I32">
        <v>23</v>
      </c>
      <c r="J32">
        <v>303.10000000000002</v>
      </c>
      <c r="K32">
        <v>513.29999999999995</v>
      </c>
      <c r="L32">
        <v>1.0107999999999999</v>
      </c>
      <c r="M32">
        <v>83.745999999999995</v>
      </c>
      <c r="N32">
        <v>93.513000000000005</v>
      </c>
      <c r="O32">
        <v>86.48</v>
      </c>
      <c r="P32">
        <v>20.8</v>
      </c>
      <c r="Q32">
        <v>25.4</v>
      </c>
      <c r="R32">
        <v>22.4</v>
      </c>
      <c r="S32">
        <v>5.08</v>
      </c>
      <c r="T32" s="16">
        <v>5</v>
      </c>
      <c r="U32" s="23">
        <f t="shared" si="1"/>
        <v>7225</v>
      </c>
      <c r="V32" s="5"/>
    </row>
    <row r="33" spans="1:22">
      <c r="A33" s="16">
        <v>5</v>
      </c>
      <c r="B33" t="s">
        <v>160</v>
      </c>
      <c r="C33" t="s">
        <v>13</v>
      </c>
      <c r="D33">
        <v>1254584</v>
      </c>
      <c r="E33">
        <v>1582950</v>
      </c>
      <c r="F33">
        <v>6.9990360000000003</v>
      </c>
      <c r="G33">
        <v>0</v>
      </c>
      <c r="H33">
        <v>86.713999999999999</v>
      </c>
      <c r="I33">
        <v>22.9</v>
      </c>
      <c r="J33">
        <v>318.10000000000002</v>
      </c>
      <c r="K33">
        <v>517.20000000000005</v>
      </c>
      <c r="L33">
        <v>1.0108999999999999</v>
      </c>
      <c r="M33">
        <v>80.745999999999995</v>
      </c>
      <c r="N33">
        <v>92.537000000000006</v>
      </c>
      <c r="O33">
        <v>87.494</v>
      </c>
      <c r="P33">
        <v>21</v>
      </c>
      <c r="Q33">
        <v>25</v>
      </c>
      <c r="R33">
        <v>22.7</v>
      </c>
      <c r="S33">
        <v>5.08</v>
      </c>
      <c r="T33" s="16">
        <v>4</v>
      </c>
      <c r="U33" s="23">
        <f t="shared" si="1"/>
        <v>7581</v>
      </c>
      <c r="V33" s="5"/>
    </row>
    <row r="34" spans="1:22">
      <c r="A34" s="16">
        <v>4</v>
      </c>
      <c r="B34" t="s">
        <v>161</v>
      </c>
      <c r="C34" t="s">
        <v>13</v>
      </c>
      <c r="D34">
        <v>1247003</v>
      </c>
      <c r="E34">
        <v>1581852</v>
      </c>
      <c r="F34">
        <v>6.8949619999999996</v>
      </c>
      <c r="G34">
        <v>0</v>
      </c>
      <c r="H34">
        <v>86.744</v>
      </c>
      <c r="I34">
        <v>22.9</v>
      </c>
      <c r="J34">
        <v>291.3</v>
      </c>
      <c r="K34">
        <v>527.79999999999995</v>
      </c>
      <c r="L34">
        <v>1.0106999999999999</v>
      </c>
      <c r="M34">
        <v>80.346999999999994</v>
      </c>
      <c r="N34">
        <v>91.903000000000006</v>
      </c>
      <c r="O34">
        <v>86.093999999999994</v>
      </c>
      <c r="P34">
        <v>21</v>
      </c>
      <c r="Q34">
        <v>25</v>
      </c>
      <c r="R34">
        <v>22.9</v>
      </c>
      <c r="S34">
        <v>5.08</v>
      </c>
      <c r="T34" s="16">
        <v>3</v>
      </c>
      <c r="U34" s="23">
        <f t="shared" si="1"/>
        <v>6930</v>
      </c>
      <c r="V34" s="5"/>
    </row>
    <row r="35" spans="1:22">
      <c r="A35" s="16">
        <v>3</v>
      </c>
      <c r="B35" t="s">
        <v>162</v>
      </c>
      <c r="C35" t="s">
        <v>13</v>
      </c>
      <c r="D35">
        <v>1240073</v>
      </c>
      <c r="E35">
        <v>1580848</v>
      </c>
      <c r="F35">
        <v>6.8442040000000004</v>
      </c>
      <c r="G35">
        <v>0</v>
      </c>
      <c r="H35">
        <v>85.191000000000003</v>
      </c>
      <c r="I35">
        <v>23.2</v>
      </c>
      <c r="J35">
        <v>330.6</v>
      </c>
      <c r="K35">
        <v>518.29999999999995</v>
      </c>
      <c r="L35">
        <v>1.0105999999999999</v>
      </c>
      <c r="M35">
        <v>79.847999999999999</v>
      </c>
      <c r="N35">
        <v>90.186000000000007</v>
      </c>
      <c r="O35">
        <v>85.278999999999996</v>
      </c>
      <c r="P35">
        <v>21.6</v>
      </c>
      <c r="Q35">
        <v>25.7</v>
      </c>
      <c r="R35">
        <v>22.6</v>
      </c>
      <c r="S35">
        <v>5.09</v>
      </c>
      <c r="T35" s="16">
        <v>2</v>
      </c>
      <c r="U35" s="23">
        <f t="shared" si="1"/>
        <v>7870</v>
      </c>
      <c r="V35" s="5"/>
    </row>
    <row r="36" spans="1:22">
      <c r="A36" s="16">
        <v>2</v>
      </c>
      <c r="B36" t="s">
        <v>163</v>
      </c>
      <c r="C36" t="s">
        <v>13</v>
      </c>
      <c r="D36">
        <v>1232203</v>
      </c>
      <c r="E36">
        <v>1579690</v>
      </c>
      <c r="F36">
        <v>6.6025660000000004</v>
      </c>
      <c r="G36">
        <v>0</v>
      </c>
      <c r="H36">
        <v>86.472999999999999</v>
      </c>
      <c r="I36">
        <v>23.4</v>
      </c>
      <c r="J36">
        <v>318.3</v>
      </c>
      <c r="K36">
        <v>519.9</v>
      </c>
      <c r="L36">
        <v>1.0101</v>
      </c>
      <c r="M36">
        <v>80.808999999999997</v>
      </c>
      <c r="N36">
        <v>92.534000000000006</v>
      </c>
      <c r="O36">
        <v>82.33</v>
      </c>
      <c r="P36">
        <v>21.7</v>
      </c>
      <c r="Q36">
        <v>25.6</v>
      </c>
      <c r="R36">
        <v>23.9</v>
      </c>
      <c r="S36">
        <v>5.09</v>
      </c>
      <c r="T36" s="16">
        <v>1</v>
      </c>
      <c r="U36" s="23">
        <f t="shared" si="1"/>
        <v>7583</v>
      </c>
      <c r="V36" s="5"/>
    </row>
    <row r="37" spans="1:22">
      <c r="A37" s="16">
        <v>1</v>
      </c>
      <c r="B37" t="s">
        <v>134</v>
      </c>
      <c r="C37" t="s">
        <v>13</v>
      </c>
      <c r="D37">
        <v>1224620</v>
      </c>
      <c r="E37">
        <v>1578587</v>
      </c>
      <c r="F37">
        <v>6.5815919999999997</v>
      </c>
      <c r="G37">
        <v>0</v>
      </c>
      <c r="H37">
        <v>85.314999999999998</v>
      </c>
      <c r="I37">
        <v>22.8</v>
      </c>
      <c r="J37">
        <v>347.3</v>
      </c>
      <c r="K37">
        <v>528.4</v>
      </c>
      <c r="L37">
        <v>1.0101</v>
      </c>
      <c r="M37">
        <v>78.409000000000006</v>
      </c>
      <c r="N37">
        <v>91.037999999999997</v>
      </c>
      <c r="O37">
        <v>81.659000000000006</v>
      </c>
      <c r="P37">
        <v>20.399999999999999</v>
      </c>
      <c r="Q37">
        <v>24.9</v>
      </c>
      <c r="R37">
        <v>22.8</v>
      </c>
      <c r="S37">
        <v>5.09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38746</v>
      </c>
      <c r="T6" s="22">
        <v>31</v>
      </c>
      <c r="U6" s="23">
        <f>D6-D7</f>
        <v>1143</v>
      </c>
      <c r="V6" s="24">
        <v>1</v>
      </c>
    </row>
    <row r="7" spans="1:22">
      <c r="A7" s="16">
        <v>31</v>
      </c>
      <c r="D7">
        <v>37603</v>
      </c>
      <c r="T7" s="16">
        <v>30</v>
      </c>
      <c r="U7" s="23">
        <f>D7-D8</f>
        <v>1127</v>
      </c>
      <c r="V7" s="4"/>
    </row>
    <row r="8" spans="1:22">
      <c r="A8" s="16">
        <v>30</v>
      </c>
      <c r="D8">
        <v>36476</v>
      </c>
      <c r="T8" s="16">
        <v>29</v>
      </c>
      <c r="U8" s="23">
        <f>D8-D9</f>
        <v>1187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35289</v>
      </c>
      <c r="E9">
        <v>570593</v>
      </c>
      <c r="F9">
        <v>7.1186290000000003</v>
      </c>
      <c r="G9">
        <v>0</v>
      </c>
      <c r="H9">
        <v>88.876000000000005</v>
      </c>
      <c r="I9">
        <v>18</v>
      </c>
      <c r="J9">
        <v>41.4</v>
      </c>
      <c r="K9">
        <v>100.8</v>
      </c>
      <c r="L9">
        <v>1.0136000000000001</v>
      </c>
      <c r="M9">
        <v>84.715999999999994</v>
      </c>
      <c r="N9">
        <v>91.775000000000006</v>
      </c>
      <c r="O9">
        <v>86.635000000000005</v>
      </c>
      <c r="P9">
        <v>12.5</v>
      </c>
      <c r="Q9">
        <v>24.3</v>
      </c>
      <c r="R9">
        <v>15.9</v>
      </c>
      <c r="S9">
        <v>5.5</v>
      </c>
      <c r="T9" s="22">
        <v>28</v>
      </c>
      <c r="U9" s="23">
        <f t="shared" ref="U9:U36" si="0">D9-D10</f>
        <v>993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34296</v>
      </c>
      <c r="E10">
        <v>570455</v>
      </c>
      <c r="F10">
        <v>7.1005669999999999</v>
      </c>
      <c r="G10">
        <v>0</v>
      </c>
      <c r="H10">
        <v>91.757000000000005</v>
      </c>
      <c r="I10">
        <v>22.5</v>
      </c>
      <c r="J10">
        <v>12.1</v>
      </c>
      <c r="K10">
        <v>74.7</v>
      </c>
      <c r="L10">
        <v>1.0133000000000001</v>
      </c>
      <c r="M10">
        <v>86.647000000000006</v>
      </c>
      <c r="N10">
        <v>93.733000000000004</v>
      </c>
      <c r="O10">
        <v>86.956000000000003</v>
      </c>
      <c r="P10">
        <v>12.7</v>
      </c>
      <c r="Q10">
        <v>33.4</v>
      </c>
      <c r="R10">
        <v>17.5</v>
      </c>
      <c r="S10">
        <v>5.5</v>
      </c>
      <c r="T10" s="16">
        <v>27</v>
      </c>
      <c r="U10" s="23">
        <f t="shared" si="0"/>
        <v>291</v>
      </c>
      <c r="V10" s="16"/>
    </row>
    <row r="11" spans="1:22">
      <c r="A11" s="16">
        <v>27</v>
      </c>
      <c r="B11" t="s">
        <v>174</v>
      </c>
      <c r="C11" t="s">
        <v>13</v>
      </c>
      <c r="D11">
        <v>34005</v>
      </c>
      <c r="E11">
        <v>570415</v>
      </c>
      <c r="F11">
        <v>7.5137790000000004</v>
      </c>
      <c r="G11">
        <v>0</v>
      </c>
      <c r="H11">
        <v>91.965999999999994</v>
      </c>
      <c r="I11">
        <v>23</v>
      </c>
      <c r="J11">
        <v>3.5</v>
      </c>
      <c r="K11">
        <v>7</v>
      </c>
      <c r="L11">
        <v>1.0144</v>
      </c>
      <c r="M11">
        <v>88.894999999999996</v>
      </c>
      <c r="N11">
        <v>94.043000000000006</v>
      </c>
      <c r="O11">
        <v>92.183999999999997</v>
      </c>
      <c r="P11">
        <v>13.6</v>
      </c>
      <c r="Q11">
        <v>35.9</v>
      </c>
      <c r="R11">
        <v>16.399999999999999</v>
      </c>
      <c r="S11">
        <v>5.5</v>
      </c>
      <c r="T11" s="16">
        <v>26</v>
      </c>
      <c r="U11" s="23">
        <f t="shared" si="0"/>
        <v>83</v>
      </c>
      <c r="V11" s="16"/>
    </row>
    <row r="12" spans="1:22">
      <c r="A12" s="16">
        <v>26</v>
      </c>
      <c r="B12" t="s">
        <v>173</v>
      </c>
      <c r="C12" t="s">
        <v>13</v>
      </c>
      <c r="D12">
        <v>33922</v>
      </c>
      <c r="E12">
        <v>570404</v>
      </c>
      <c r="F12">
        <v>7.4132119999999997</v>
      </c>
      <c r="G12">
        <v>0</v>
      </c>
      <c r="H12">
        <v>89.867999999999995</v>
      </c>
      <c r="I12">
        <v>20.3</v>
      </c>
      <c r="J12">
        <v>18.899999999999999</v>
      </c>
      <c r="K12">
        <v>62.4</v>
      </c>
      <c r="L12">
        <v>1.0143</v>
      </c>
      <c r="M12">
        <v>86.003</v>
      </c>
      <c r="N12">
        <v>93.075000000000003</v>
      </c>
      <c r="O12">
        <v>90.492999999999995</v>
      </c>
      <c r="P12">
        <v>13.4</v>
      </c>
      <c r="Q12">
        <v>33.5</v>
      </c>
      <c r="R12">
        <v>15.5</v>
      </c>
      <c r="S12">
        <v>5.5</v>
      </c>
      <c r="T12" s="16">
        <v>25</v>
      </c>
      <c r="U12" s="23">
        <f t="shared" si="0"/>
        <v>450</v>
      </c>
      <c r="V12" s="16"/>
    </row>
    <row r="13" spans="1:22">
      <c r="A13" s="16">
        <v>25</v>
      </c>
      <c r="B13" t="s">
        <v>172</v>
      </c>
      <c r="C13" t="s">
        <v>13</v>
      </c>
      <c r="D13">
        <v>33472</v>
      </c>
      <c r="E13">
        <v>570341</v>
      </c>
      <c r="F13">
        <v>7.3773910000000003</v>
      </c>
      <c r="G13">
        <v>0</v>
      </c>
      <c r="H13">
        <v>89.945999999999998</v>
      </c>
      <c r="I13">
        <v>17.8</v>
      </c>
      <c r="J13">
        <v>49.1</v>
      </c>
      <c r="K13">
        <v>100.9</v>
      </c>
      <c r="L13">
        <v>1.014</v>
      </c>
      <c r="M13">
        <v>85.944999999999993</v>
      </c>
      <c r="N13">
        <v>93.48</v>
      </c>
      <c r="O13">
        <v>90.436999999999998</v>
      </c>
      <c r="P13">
        <v>14.2</v>
      </c>
      <c r="Q13">
        <v>23.7</v>
      </c>
      <c r="R13">
        <v>16.7</v>
      </c>
      <c r="S13">
        <v>5.5</v>
      </c>
      <c r="T13" s="16">
        <v>24</v>
      </c>
      <c r="U13" s="23">
        <f t="shared" si="0"/>
        <v>1175</v>
      </c>
      <c r="V13" s="16"/>
    </row>
    <row r="14" spans="1:22">
      <c r="A14" s="16">
        <v>24</v>
      </c>
      <c r="B14" t="s">
        <v>171</v>
      </c>
      <c r="C14" t="s">
        <v>13</v>
      </c>
      <c r="D14">
        <v>32297</v>
      </c>
      <c r="E14">
        <v>570179</v>
      </c>
      <c r="F14">
        <v>7.0716390000000002</v>
      </c>
      <c r="G14">
        <v>0</v>
      </c>
      <c r="H14">
        <v>89.236000000000004</v>
      </c>
      <c r="I14">
        <v>19.100000000000001</v>
      </c>
      <c r="J14">
        <v>44.9</v>
      </c>
      <c r="K14">
        <v>98.6</v>
      </c>
      <c r="L14">
        <v>1.0134000000000001</v>
      </c>
      <c r="M14">
        <v>86.230999999999995</v>
      </c>
      <c r="N14">
        <v>91.804000000000002</v>
      </c>
      <c r="O14">
        <v>86.230999999999995</v>
      </c>
      <c r="P14">
        <v>14.7</v>
      </c>
      <c r="Q14">
        <v>24.9</v>
      </c>
      <c r="R14">
        <v>16.600000000000001</v>
      </c>
      <c r="S14">
        <v>5.5</v>
      </c>
      <c r="T14" s="16">
        <v>23</v>
      </c>
      <c r="U14" s="23">
        <f t="shared" si="0"/>
        <v>1077</v>
      </c>
      <c r="V14" s="16"/>
    </row>
    <row r="15" spans="1:22">
      <c r="A15" s="16">
        <v>23</v>
      </c>
      <c r="B15" t="s">
        <v>170</v>
      </c>
      <c r="C15" t="s">
        <v>13</v>
      </c>
      <c r="D15">
        <v>31220</v>
      </c>
      <c r="E15">
        <v>570029</v>
      </c>
      <c r="F15">
        <v>7.1061350000000001</v>
      </c>
      <c r="G15">
        <v>0</v>
      </c>
      <c r="H15">
        <v>89.54</v>
      </c>
      <c r="I15">
        <v>19.399999999999999</v>
      </c>
      <c r="J15">
        <v>44.4</v>
      </c>
      <c r="K15">
        <v>100.3</v>
      </c>
      <c r="L15">
        <v>1.0134000000000001</v>
      </c>
      <c r="M15">
        <v>86.573999999999998</v>
      </c>
      <c r="N15">
        <v>92.028000000000006</v>
      </c>
      <c r="O15">
        <v>86.817999999999998</v>
      </c>
      <c r="P15">
        <v>13.5</v>
      </c>
      <c r="Q15">
        <v>26.5</v>
      </c>
      <c r="R15">
        <v>16.899999999999999</v>
      </c>
      <c r="S15">
        <v>5.49</v>
      </c>
      <c r="T15" s="16">
        <v>22</v>
      </c>
      <c r="U15" s="23">
        <f t="shared" si="0"/>
        <v>1064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30156</v>
      </c>
      <c r="E16">
        <v>569881</v>
      </c>
      <c r="F16">
        <v>7.1561389999999996</v>
      </c>
      <c r="G16">
        <v>0</v>
      </c>
      <c r="H16">
        <v>90.353999999999999</v>
      </c>
      <c r="I16">
        <v>20.100000000000001</v>
      </c>
      <c r="J16">
        <v>43.8</v>
      </c>
      <c r="K16">
        <v>100.9</v>
      </c>
      <c r="L16">
        <v>1.0134000000000001</v>
      </c>
      <c r="M16">
        <v>86.918000000000006</v>
      </c>
      <c r="N16">
        <v>95.058000000000007</v>
      </c>
      <c r="O16">
        <v>87.825999999999993</v>
      </c>
      <c r="P16">
        <v>13</v>
      </c>
      <c r="Q16">
        <v>27</v>
      </c>
      <c r="R16">
        <v>17.8</v>
      </c>
      <c r="S16">
        <v>5.5</v>
      </c>
      <c r="T16" s="22">
        <v>21</v>
      </c>
      <c r="U16" s="23">
        <f t="shared" si="0"/>
        <v>1049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29107</v>
      </c>
      <c r="E17">
        <v>569736</v>
      </c>
      <c r="F17">
        <v>7.3185229999999999</v>
      </c>
      <c r="G17">
        <v>0</v>
      </c>
      <c r="H17">
        <v>91.838999999999999</v>
      </c>
      <c r="I17">
        <v>23.9</v>
      </c>
      <c r="J17">
        <v>14.1</v>
      </c>
      <c r="K17">
        <v>101.1</v>
      </c>
      <c r="L17">
        <v>1.0138</v>
      </c>
      <c r="M17">
        <v>87.789000000000001</v>
      </c>
      <c r="N17">
        <v>93.593999999999994</v>
      </c>
      <c r="O17">
        <v>89.974000000000004</v>
      </c>
      <c r="P17">
        <v>12.9</v>
      </c>
      <c r="Q17">
        <v>36.9</v>
      </c>
      <c r="R17">
        <v>17.600000000000001</v>
      </c>
      <c r="S17">
        <v>5.51</v>
      </c>
      <c r="T17" s="16">
        <v>20</v>
      </c>
      <c r="U17" s="23">
        <f t="shared" si="0"/>
        <v>337</v>
      </c>
      <c r="V17" s="16"/>
    </row>
    <row r="18" spans="1:22">
      <c r="A18" s="16">
        <v>20</v>
      </c>
      <c r="B18" t="s">
        <v>167</v>
      </c>
      <c r="C18" t="s">
        <v>13</v>
      </c>
      <c r="D18">
        <v>28770</v>
      </c>
      <c r="E18">
        <v>569691</v>
      </c>
      <c r="F18">
        <v>7.4754579999999997</v>
      </c>
      <c r="G18">
        <v>0</v>
      </c>
      <c r="H18">
        <v>92.242999999999995</v>
      </c>
      <c r="I18">
        <v>23.4</v>
      </c>
      <c r="J18">
        <v>6.2</v>
      </c>
      <c r="K18">
        <v>27.2</v>
      </c>
      <c r="L18">
        <v>1.0141</v>
      </c>
      <c r="M18">
        <v>89.825999999999993</v>
      </c>
      <c r="N18">
        <v>94.619</v>
      </c>
      <c r="O18">
        <v>92.138999999999996</v>
      </c>
      <c r="P18">
        <v>15</v>
      </c>
      <c r="Q18">
        <v>34.700000000000003</v>
      </c>
      <c r="R18">
        <v>17.7</v>
      </c>
      <c r="S18">
        <v>5.5</v>
      </c>
      <c r="T18" s="16">
        <v>19</v>
      </c>
      <c r="U18" s="23">
        <f t="shared" si="0"/>
        <v>146</v>
      </c>
      <c r="V18" s="16"/>
    </row>
    <row r="19" spans="1:22">
      <c r="A19" s="16">
        <v>19</v>
      </c>
      <c r="B19" t="s">
        <v>166</v>
      </c>
      <c r="C19" t="s">
        <v>13</v>
      </c>
      <c r="D19">
        <v>28624</v>
      </c>
      <c r="E19">
        <v>569671</v>
      </c>
      <c r="F19">
        <v>7.4478770000000001</v>
      </c>
      <c r="G19">
        <v>0</v>
      </c>
      <c r="H19">
        <v>91.441999999999993</v>
      </c>
      <c r="I19">
        <v>18</v>
      </c>
      <c r="J19">
        <v>36.5</v>
      </c>
      <c r="K19">
        <v>64.8</v>
      </c>
      <c r="L19">
        <v>1.0142</v>
      </c>
      <c r="M19">
        <v>88.168999999999997</v>
      </c>
      <c r="N19">
        <v>93.820999999999998</v>
      </c>
      <c r="O19">
        <v>91.286000000000001</v>
      </c>
      <c r="P19">
        <v>14.7</v>
      </c>
      <c r="Q19">
        <v>24.5</v>
      </c>
      <c r="R19">
        <v>16.399999999999999</v>
      </c>
      <c r="S19">
        <v>5.5</v>
      </c>
      <c r="T19" s="16">
        <v>18</v>
      </c>
      <c r="U19" s="23">
        <f t="shared" si="0"/>
        <v>874</v>
      </c>
      <c r="V19" s="16"/>
    </row>
    <row r="20" spans="1:22">
      <c r="A20" s="16">
        <v>18</v>
      </c>
      <c r="B20" t="s">
        <v>165</v>
      </c>
      <c r="C20" t="s">
        <v>13</v>
      </c>
      <c r="D20">
        <v>27750</v>
      </c>
      <c r="E20">
        <v>569552</v>
      </c>
      <c r="F20">
        <v>7.3140080000000003</v>
      </c>
      <c r="G20">
        <v>0</v>
      </c>
      <c r="H20">
        <v>90.034000000000006</v>
      </c>
      <c r="I20">
        <v>19.2</v>
      </c>
      <c r="J20">
        <v>43.9</v>
      </c>
      <c r="K20">
        <v>103.1</v>
      </c>
      <c r="L20">
        <v>1.014</v>
      </c>
      <c r="M20">
        <v>87.465000000000003</v>
      </c>
      <c r="N20">
        <v>92.248999999999995</v>
      </c>
      <c r="O20">
        <v>89.350999999999999</v>
      </c>
      <c r="P20">
        <v>15.7</v>
      </c>
      <c r="Q20">
        <v>25.5</v>
      </c>
      <c r="R20">
        <v>16.100000000000001</v>
      </c>
      <c r="S20">
        <v>5.5</v>
      </c>
      <c r="T20" s="16">
        <v>17</v>
      </c>
      <c r="U20" s="23">
        <f t="shared" si="0"/>
        <v>1052</v>
      </c>
      <c r="V20" s="16"/>
    </row>
    <row r="21" spans="1:22">
      <c r="A21" s="16">
        <v>17</v>
      </c>
      <c r="B21" t="s">
        <v>164</v>
      </c>
      <c r="C21" t="s">
        <v>13</v>
      </c>
      <c r="D21">
        <v>26698</v>
      </c>
      <c r="E21">
        <v>569406</v>
      </c>
      <c r="F21">
        <v>7.196002</v>
      </c>
      <c r="G21">
        <v>0</v>
      </c>
      <c r="H21">
        <v>90.234999999999999</v>
      </c>
      <c r="I21">
        <v>18.7</v>
      </c>
      <c r="J21">
        <v>45.6</v>
      </c>
      <c r="K21">
        <v>100.3</v>
      </c>
      <c r="L21">
        <v>1.0136000000000001</v>
      </c>
      <c r="M21">
        <v>86.662000000000006</v>
      </c>
      <c r="N21">
        <v>93.614999999999995</v>
      </c>
      <c r="O21">
        <v>88.147000000000006</v>
      </c>
      <c r="P21">
        <v>15.3</v>
      </c>
      <c r="Q21">
        <v>24.6</v>
      </c>
      <c r="R21">
        <v>17.2</v>
      </c>
      <c r="S21">
        <v>5.51</v>
      </c>
      <c r="T21" s="16">
        <v>16</v>
      </c>
      <c r="U21" s="23">
        <f t="shared" si="0"/>
        <v>1092</v>
      </c>
      <c r="V21" s="16"/>
    </row>
    <row r="22" spans="1:22">
      <c r="A22" s="16">
        <v>16</v>
      </c>
      <c r="B22" t="s">
        <v>149</v>
      </c>
      <c r="C22" t="s">
        <v>13</v>
      </c>
      <c r="D22">
        <v>25606</v>
      </c>
      <c r="E22">
        <v>569256</v>
      </c>
      <c r="F22">
        <v>7.244885</v>
      </c>
      <c r="G22">
        <v>0</v>
      </c>
      <c r="H22">
        <v>89.991</v>
      </c>
      <c r="I22">
        <v>19.5</v>
      </c>
      <c r="J22">
        <v>44.8</v>
      </c>
      <c r="K22">
        <v>103.7</v>
      </c>
      <c r="L22">
        <v>1.0138</v>
      </c>
      <c r="M22">
        <v>86.998000000000005</v>
      </c>
      <c r="N22">
        <v>94.888000000000005</v>
      </c>
      <c r="O22">
        <v>88.572999999999993</v>
      </c>
      <c r="P22">
        <v>14.5</v>
      </c>
      <c r="Q22">
        <v>25.4</v>
      </c>
      <c r="R22">
        <v>16.5</v>
      </c>
      <c r="S22">
        <v>5.5</v>
      </c>
      <c r="T22" s="16">
        <v>15</v>
      </c>
      <c r="U22" s="23">
        <f t="shared" si="0"/>
        <v>1071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24535</v>
      </c>
      <c r="E23">
        <v>569108</v>
      </c>
      <c r="F23">
        <v>7.2695080000000001</v>
      </c>
      <c r="G23">
        <v>0</v>
      </c>
      <c r="H23">
        <v>90.072000000000003</v>
      </c>
      <c r="I23">
        <v>18.5</v>
      </c>
      <c r="J23">
        <v>49.3</v>
      </c>
      <c r="K23">
        <v>103.1</v>
      </c>
      <c r="L23">
        <v>1.0136000000000001</v>
      </c>
      <c r="M23">
        <v>87.692999999999998</v>
      </c>
      <c r="N23">
        <v>91.906999999999996</v>
      </c>
      <c r="O23">
        <v>89.475999999999999</v>
      </c>
      <c r="P23">
        <v>14</v>
      </c>
      <c r="Q23">
        <v>24</v>
      </c>
      <c r="R23">
        <v>18.100000000000001</v>
      </c>
      <c r="S23">
        <v>5.51</v>
      </c>
      <c r="T23" s="22">
        <v>14</v>
      </c>
      <c r="U23" s="23">
        <f t="shared" si="0"/>
        <v>1181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23354</v>
      </c>
      <c r="E24">
        <v>568945</v>
      </c>
      <c r="F24">
        <v>7.3553569999999997</v>
      </c>
      <c r="G24">
        <v>0</v>
      </c>
      <c r="H24">
        <v>92.692999999999998</v>
      </c>
      <c r="I24">
        <v>22</v>
      </c>
      <c r="J24">
        <v>13</v>
      </c>
      <c r="K24">
        <v>67.8</v>
      </c>
      <c r="L24">
        <v>1.0138</v>
      </c>
      <c r="M24">
        <v>89.173000000000002</v>
      </c>
      <c r="N24">
        <v>94.917000000000002</v>
      </c>
      <c r="O24">
        <v>90.59</v>
      </c>
      <c r="P24">
        <v>12.2</v>
      </c>
      <c r="Q24">
        <v>31.4</v>
      </c>
      <c r="R24">
        <v>17.899999999999999</v>
      </c>
      <c r="S24">
        <v>5.5</v>
      </c>
      <c r="T24" s="16">
        <v>13</v>
      </c>
      <c r="U24" s="23">
        <f t="shared" si="0"/>
        <v>313</v>
      </c>
      <c r="V24" s="16"/>
    </row>
    <row r="25" spans="1:22">
      <c r="A25" s="16">
        <v>13</v>
      </c>
      <c r="B25" t="s">
        <v>152</v>
      </c>
      <c r="C25" t="s">
        <v>13</v>
      </c>
      <c r="D25">
        <v>23041</v>
      </c>
      <c r="E25">
        <v>568904</v>
      </c>
      <c r="F25">
        <v>7.518313</v>
      </c>
      <c r="G25">
        <v>0</v>
      </c>
      <c r="H25">
        <v>93.296999999999997</v>
      </c>
      <c r="I25">
        <v>22</v>
      </c>
      <c r="J25">
        <v>3.1</v>
      </c>
      <c r="K25">
        <v>6.9</v>
      </c>
      <c r="L25">
        <v>1.0143</v>
      </c>
      <c r="M25">
        <v>91.7</v>
      </c>
      <c r="N25">
        <v>94.926000000000002</v>
      </c>
      <c r="O25">
        <v>92.384</v>
      </c>
      <c r="P25">
        <v>13.1</v>
      </c>
      <c r="Q25">
        <v>32</v>
      </c>
      <c r="R25">
        <v>16.8</v>
      </c>
      <c r="S25">
        <v>5.51</v>
      </c>
      <c r="T25" s="16">
        <v>12</v>
      </c>
      <c r="U25" s="23">
        <f t="shared" si="0"/>
        <v>73</v>
      </c>
      <c r="V25" s="16"/>
    </row>
    <row r="26" spans="1:22">
      <c r="A26" s="16">
        <v>12</v>
      </c>
      <c r="B26" t="s">
        <v>153</v>
      </c>
      <c r="C26" t="s">
        <v>13</v>
      </c>
      <c r="D26">
        <v>22968</v>
      </c>
      <c r="E26">
        <v>568894</v>
      </c>
      <c r="F26">
        <v>7.6372080000000002</v>
      </c>
      <c r="G26">
        <v>0</v>
      </c>
      <c r="H26">
        <v>92.674999999999997</v>
      </c>
      <c r="I26">
        <v>16.5</v>
      </c>
      <c r="J26">
        <v>38</v>
      </c>
      <c r="K26">
        <v>88.7</v>
      </c>
      <c r="L26">
        <v>1.0148999999999999</v>
      </c>
      <c r="M26">
        <v>89.105999999999995</v>
      </c>
      <c r="N26">
        <v>94.427000000000007</v>
      </c>
      <c r="O26">
        <v>93.195999999999998</v>
      </c>
      <c r="P26">
        <v>12.5</v>
      </c>
      <c r="Q26">
        <v>19.2</v>
      </c>
      <c r="R26">
        <v>14.6</v>
      </c>
      <c r="S26">
        <v>5.5</v>
      </c>
      <c r="T26" s="16">
        <v>11</v>
      </c>
      <c r="U26" s="23">
        <f>D26-D27</f>
        <v>908</v>
      </c>
      <c r="V26" s="16"/>
    </row>
    <row r="27" spans="1:22">
      <c r="A27" s="16">
        <v>11</v>
      </c>
      <c r="B27" t="s">
        <v>154</v>
      </c>
      <c r="C27" t="s">
        <v>13</v>
      </c>
      <c r="D27">
        <v>22060</v>
      </c>
      <c r="E27">
        <v>568772</v>
      </c>
      <c r="F27">
        <v>7.4889749999999999</v>
      </c>
      <c r="G27">
        <v>0</v>
      </c>
      <c r="H27">
        <v>90.915999999999997</v>
      </c>
      <c r="I27">
        <v>17.5</v>
      </c>
      <c r="J27">
        <v>49.3</v>
      </c>
      <c r="K27">
        <v>89.9</v>
      </c>
      <c r="L27">
        <v>1.0145999999999999</v>
      </c>
      <c r="M27">
        <v>88.921999999999997</v>
      </c>
      <c r="N27">
        <v>92.909000000000006</v>
      </c>
      <c r="O27">
        <v>91.19</v>
      </c>
      <c r="P27">
        <v>14.6</v>
      </c>
      <c r="Q27">
        <v>23.1</v>
      </c>
      <c r="R27">
        <v>14.6</v>
      </c>
      <c r="S27">
        <v>5.49</v>
      </c>
      <c r="T27" s="16">
        <v>10</v>
      </c>
      <c r="U27" s="23">
        <f>D27-D28</f>
        <v>1182</v>
      </c>
      <c r="V27" s="16"/>
    </row>
    <row r="28" spans="1:22">
      <c r="A28" s="16">
        <v>10</v>
      </c>
      <c r="B28" t="s">
        <v>155</v>
      </c>
      <c r="C28" t="s">
        <v>13</v>
      </c>
      <c r="D28">
        <v>20878</v>
      </c>
      <c r="E28">
        <v>568612</v>
      </c>
      <c r="F28">
        <v>7.3032909999999998</v>
      </c>
      <c r="G28">
        <v>0</v>
      </c>
      <c r="H28">
        <v>90.183999999999997</v>
      </c>
      <c r="I28">
        <v>17.3</v>
      </c>
      <c r="J28">
        <v>52.1</v>
      </c>
      <c r="K28">
        <v>102.9</v>
      </c>
      <c r="L28">
        <v>1.0139</v>
      </c>
      <c r="M28">
        <v>85.957999999999998</v>
      </c>
      <c r="N28">
        <v>93.353999999999999</v>
      </c>
      <c r="O28">
        <v>89.299000000000007</v>
      </c>
      <c r="P28">
        <v>15</v>
      </c>
      <c r="Q28">
        <v>21.7</v>
      </c>
      <c r="R28">
        <v>16.3</v>
      </c>
      <c r="S28">
        <v>5.49</v>
      </c>
      <c r="T28" s="16">
        <v>9</v>
      </c>
      <c r="U28" s="23">
        <f>D28-D29</f>
        <v>1248</v>
      </c>
      <c r="V28" s="16"/>
    </row>
    <row r="29" spans="1:22">
      <c r="A29" s="16">
        <v>9</v>
      </c>
      <c r="B29" t="s">
        <v>156</v>
      </c>
      <c r="C29" t="s">
        <v>13</v>
      </c>
      <c r="D29">
        <v>19630</v>
      </c>
      <c r="E29">
        <v>568441</v>
      </c>
      <c r="F29">
        <v>7.2732770000000002</v>
      </c>
      <c r="G29">
        <v>0</v>
      </c>
      <c r="H29">
        <v>89.712999999999994</v>
      </c>
      <c r="I29">
        <v>17.399999999999999</v>
      </c>
      <c r="J29">
        <v>50.5</v>
      </c>
      <c r="K29">
        <v>102</v>
      </c>
      <c r="L29">
        <v>1.014</v>
      </c>
      <c r="M29">
        <v>86.495999999999995</v>
      </c>
      <c r="N29">
        <v>92.402000000000001</v>
      </c>
      <c r="O29">
        <v>88.567999999999998</v>
      </c>
      <c r="P29">
        <v>14.5</v>
      </c>
      <c r="Q29">
        <v>23.2</v>
      </c>
      <c r="R29">
        <v>15.5</v>
      </c>
      <c r="S29">
        <v>5.5</v>
      </c>
      <c r="T29" s="16">
        <v>8</v>
      </c>
      <c r="U29" s="23">
        <f t="shared" si="0"/>
        <v>1210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18420</v>
      </c>
      <c r="E30">
        <v>568274</v>
      </c>
      <c r="F30">
        <v>7.1041939999999997</v>
      </c>
      <c r="G30">
        <v>0</v>
      </c>
      <c r="H30">
        <v>90.433999999999997</v>
      </c>
      <c r="I30">
        <v>19</v>
      </c>
      <c r="J30">
        <v>47.3</v>
      </c>
      <c r="K30">
        <v>101.8</v>
      </c>
      <c r="L30">
        <v>1.0133000000000001</v>
      </c>
      <c r="M30">
        <v>86.953000000000003</v>
      </c>
      <c r="N30">
        <v>92.826999999999998</v>
      </c>
      <c r="O30">
        <v>86.991</v>
      </c>
      <c r="P30">
        <v>15</v>
      </c>
      <c r="Q30">
        <v>25.8</v>
      </c>
      <c r="R30">
        <v>17.5</v>
      </c>
      <c r="S30">
        <v>5.5</v>
      </c>
      <c r="T30" s="22">
        <v>7</v>
      </c>
      <c r="U30" s="23">
        <f t="shared" si="0"/>
        <v>1131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17289</v>
      </c>
      <c r="E31">
        <v>568119</v>
      </c>
      <c r="F31">
        <v>7.1748969999999996</v>
      </c>
      <c r="G31">
        <v>0</v>
      </c>
      <c r="H31">
        <v>92.397999999999996</v>
      </c>
      <c r="I31">
        <v>19.600000000000001</v>
      </c>
      <c r="J31">
        <v>3.9</v>
      </c>
      <c r="K31">
        <v>59.3</v>
      </c>
      <c r="L31">
        <v>1.0134000000000001</v>
      </c>
      <c r="M31">
        <v>88.239000000000004</v>
      </c>
      <c r="N31">
        <v>94.683000000000007</v>
      </c>
      <c r="O31">
        <v>88.239000000000004</v>
      </c>
      <c r="P31">
        <v>13.7</v>
      </c>
      <c r="Q31">
        <v>29.5</v>
      </c>
      <c r="R31">
        <v>18.3</v>
      </c>
      <c r="S31">
        <v>5.5</v>
      </c>
      <c r="T31" s="16">
        <v>6</v>
      </c>
      <c r="U31" s="23">
        <f t="shared" si="0"/>
        <v>95</v>
      </c>
      <c r="V31" s="5"/>
    </row>
    <row r="32" spans="1:22">
      <c r="A32" s="16">
        <v>6</v>
      </c>
      <c r="B32" t="s">
        <v>159</v>
      </c>
      <c r="C32" t="s">
        <v>13</v>
      </c>
      <c r="D32">
        <v>17194</v>
      </c>
      <c r="E32">
        <v>568106</v>
      </c>
      <c r="F32">
        <v>7.5508670000000002</v>
      </c>
      <c r="G32">
        <v>0</v>
      </c>
      <c r="H32">
        <v>92.638000000000005</v>
      </c>
      <c r="I32">
        <v>21.3</v>
      </c>
      <c r="J32">
        <v>0.6</v>
      </c>
      <c r="K32">
        <v>6.5</v>
      </c>
      <c r="L32">
        <v>1.0143</v>
      </c>
      <c r="M32">
        <v>90.894000000000005</v>
      </c>
      <c r="N32">
        <v>93.933999999999997</v>
      </c>
      <c r="O32">
        <v>93.007999999999996</v>
      </c>
      <c r="P32">
        <v>14.4</v>
      </c>
      <c r="Q32">
        <v>30.3</v>
      </c>
      <c r="R32">
        <v>17.2</v>
      </c>
      <c r="S32">
        <v>5.51</v>
      </c>
      <c r="T32" s="16">
        <v>5</v>
      </c>
      <c r="U32" s="23">
        <f t="shared" si="0"/>
        <v>14</v>
      </c>
      <c r="V32" s="5"/>
    </row>
    <row r="33" spans="1:22">
      <c r="A33" s="16">
        <v>5</v>
      </c>
      <c r="B33" t="s">
        <v>160</v>
      </c>
      <c r="C33" t="s">
        <v>13</v>
      </c>
      <c r="D33">
        <v>17180</v>
      </c>
      <c r="E33">
        <v>568105</v>
      </c>
      <c r="F33">
        <v>7.5572809999999997</v>
      </c>
      <c r="G33">
        <v>0</v>
      </c>
      <c r="H33">
        <v>90.921000000000006</v>
      </c>
      <c r="I33">
        <v>21.4</v>
      </c>
      <c r="J33">
        <v>1</v>
      </c>
      <c r="K33">
        <v>7.8</v>
      </c>
      <c r="L33">
        <v>1.0145</v>
      </c>
      <c r="M33">
        <v>87.924000000000007</v>
      </c>
      <c r="N33">
        <v>93.489000000000004</v>
      </c>
      <c r="O33">
        <v>92.777000000000001</v>
      </c>
      <c r="P33">
        <v>14.7</v>
      </c>
      <c r="Q33">
        <v>31.8</v>
      </c>
      <c r="R33">
        <v>16.399999999999999</v>
      </c>
      <c r="S33">
        <v>5.5</v>
      </c>
      <c r="T33" s="16">
        <v>4</v>
      </c>
      <c r="U33" s="23">
        <f t="shared" si="0"/>
        <v>24</v>
      </c>
      <c r="V33" s="5"/>
    </row>
    <row r="34" spans="1:22">
      <c r="A34" s="16">
        <v>4</v>
      </c>
      <c r="B34" t="s">
        <v>161</v>
      </c>
      <c r="C34" t="s">
        <v>13</v>
      </c>
      <c r="D34">
        <v>17156</v>
      </c>
      <c r="E34">
        <v>568101</v>
      </c>
      <c r="F34">
        <v>7.3855399999999998</v>
      </c>
      <c r="G34">
        <v>0</v>
      </c>
      <c r="H34">
        <v>90.537000000000006</v>
      </c>
      <c r="I34">
        <v>20.7</v>
      </c>
      <c r="J34">
        <v>1.3</v>
      </c>
      <c r="K34">
        <v>5.8</v>
      </c>
      <c r="L34">
        <v>1.0141</v>
      </c>
      <c r="M34">
        <v>87.009</v>
      </c>
      <c r="N34">
        <v>92.433000000000007</v>
      </c>
      <c r="O34">
        <v>90.5</v>
      </c>
      <c r="P34">
        <v>15.1</v>
      </c>
      <c r="Q34">
        <v>30.2</v>
      </c>
      <c r="R34">
        <v>16.600000000000001</v>
      </c>
      <c r="S34">
        <v>5.51</v>
      </c>
      <c r="T34" s="16">
        <v>3</v>
      </c>
      <c r="U34" s="23">
        <f t="shared" si="0"/>
        <v>33</v>
      </c>
      <c r="V34" s="5"/>
    </row>
    <row r="35" spans="1:22">
      <c r="A35" s="16">
        <v>3</v>
      </c>
      <c r="B35" t="s">
        <v>162</v>
      </c>
      <c r="C35" t="s">
        <v>13</v>
      </c>
      <c r="D35">
        <v>17123</v>
      </c>
      <c r="E35">
        <v>568097</v>
      </c>
      <c r="F35">
        <v>7.1713360000000002</v>
      </c>
      <c r="G35">
        <v>0</v>
      </c>
      <c r="H35">
        <v>89.665000000000006</v>
      </c>
      <c r="I35">
        <v>20.6</v>
      </c>
      <c r="J35">
        <v>8.5</v>
      </c>
      <c r="K35">
        <v>27.5</v>
      </c>
      <c r="L35">
        <v>1.0135000000000001</v>
      </c>
      <c r="M35">
        <v>86.623000000000005</v>
      </c>
      <c r="N35">
        <v>91.897999999999996</v>
      </c>
      <c r="O35">
        <v>87.787000000000006</v>
      </c>
      <c r="P35">
        <v>14.7</v>
      </c>
      <c r="Q35">
        <v>28.9</v>
      </c>
      <c r="R35">
        <v>17.100000000000001</v>
      </c>
      <c r="S35">
        <v>5.51</v>
      </c>
      <c r="T35" s="16">
        <v>2</v>
      </c>
      <c r="U35" s="23">
        <f t="shared" si="0"/>
        <v>203</v>
      </c>
      <c r="V35" s="5"/>
    </row>
    <row r="36" spans="1:22">
      <c r="A36" s="16">
        <v>2</v>
      </c>
      <c r="B36" t="s">
        <v>163</v>
      </c>
      <c r="C36" t="s">
        <v>13</v>
      </c>
      <c r="D36">
        <v>16920</v>
      </c>
      <c r="E36">
        <v>568068</v>
      </c>
      <c r="F36">
        <v>7.1233320000000004</v>
      </c>
      <c r="G36">
        <v>0</v>
      </c>
      <c r="H36">
        <v>90.74</v>
      </c>
      <c r="I36">
        <v>21.7</v>
      </c>
      <c r="J36">
        <v>9.1999999999999993</v>
      </c>
      <c r="K36">
        <v>101.8</v>
      </c>
      <c r="L36">
        <v>1.0132000000000001</v>
      </c>
      <c r="M36">
        <v>87.483000000000004</v>
      </c>
      <c r="N36">
        <v>93.200999999999993</v>
      </c>
      <c r="O36">
        <v>87.691999999999993</v>
      </c>
      <c r="P36">
        <v>14.5</v>
      </c>
      <c r="Q36">
        <v>32.299999999999997</v>
      </c>
      <c r="R36">
        <v>18.7</v>
      </c>
      <c r="S36">
        <v>5.52</v>
      </c>
      <c r="T36" s="16">
        <v>1</v>
      </c>
      <c r="U36" s="23">
        <f t="shared" si="0"/>
        <v>217</v>
      </c>
      <c r="V36" s="5"/>
    </row>
    <row r="37" spans="1:22">
      <c r="A37" s="16">
        <v>1</v>
      </c>
      <c r="B37" t="s">
        <v>134</v>
      </c>
      <c r="C37" t="s">
        <v>13</v>
      </c>
      <c r="D37">
        <v>16703</v>
      </c>
      <c r="E37">
        <v>568038</v>
      </c>
      <c r="F37">
        <v>7.2263330000000003</v>
      </c>
      <c r="G37">
        <v>0</v>
      </c>
      <c r="H37">
        <v>90.037000000000006</v>
      </c>
      <c r="I37">
        <v>17.600000000000001</v>
      </c>
      <c r="J37">
        <v>36.1</v>
      </c>
      <c r="K37">
        <v>90.2</v>
      </c>
      <c r="L37">
        <v>1.0137</v>
      </c>
      <c r="M37">
        <v>84.950999999999993</v>
      </c>
      <c r="N37">
        <v>93.275999999999996</v>
      </c>
      <c r="O37">
        <v>88.406000000000006</v>
      </c>
      <c r="P37">
        <v>14.6</v>
      </c>
      <c r="Q37">
        <v>22.4</v>
      </c>
      <c r="R37">
        <v>16.8</v>
      </c>
      <c r="S37">
        <v>5.5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956687</v>
      </c>
      <c r="T6" s="22">
        <v>31</v>
      </c>
      <c r="U6" s="23">
        <f>D6-D7</f>
        <v>2422</v>
      </c>
      <c r="V6" s="24">
        <v>1</v>
      </c>
    </row>
    <row r="7" spans="1:22">
      <c r="A7" s="16">
        <v>31</v>
      </c>
      <c r="D7">
        <v>954265</v>
      </c>
      <c r="T7" s="16">
        <v>30</v>
      </c>
      <c r="U7" s="23">
        <f>D7-D8</f>
        <v>2404</v>
      </c>
      <c r="V7" s="4"/>
    </row>
    <row r="8" spans="1:22">
      <c r="A8" s="16">
        <v>30</v>
      </c>
      <c r="D8">
        <v>951861</v>
      </c>
      <c r="T8" s="16">
        <v>29</v>
      </c>
      <c r="U8" s="23">
        <f>D8-D9</f>
        <v>2508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949353</v>
      </c>
      <c r="E9">
        <v>39651</v>
      </c>
      <c r="F9">
        <v>7.0368550000000001</v>
      </c>
      <c r="G9">
        <v>0</v>
      </c>
      <c r="H9">
        <v>89.522000000000006</v>
      </c>
      <c r="I9">
        <v>22.2</v>
      </c>
      <c r="J9">
        <v>103.6</v>
      </c>
      <c r="K9">
        <v>160.9</v>
      </c>
      <c r="L9"/>
      <c r="M9"/>
      <c r="N9"/>
      <c r="O9"/>
      <c r="P9"/>
      <c r="Q9"/>
      <c r="R9"/>
      <c r="S9"/>
      <c r="T9" s="22">
        <v>28</v>
      </c>
      <c r="U9" s="23">
        <f t="shared" ref="U9:U36" si="0">D9-D10</f>
        <v>2481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946872</v>
      </c>
      <c r="E10">
        <v>39304</v>
      </c>
      <c r="F10">
        <v>7.0311620000000001</v>
      </c>
      <c r="G10">
        <v>0</v>
      </c>
      <c r="H10">
        <v>92.543000000000006</v>
      </c>
      <c r="I10">
        <v>23.8</v>
      </c>
      <c r="J10">
        <v>13</v>
      </c>
      <c r="K10">
        <v>194.4</v>
      </c>
      <c r="T10" s="16">
        <v>27</v>
      </c>
      <c r="U10" s="23">
        <f t="shared" si="0"/>
        <v>311</v>
      </c>
      <c r="V10" s="16"/>
    </row>
    <row r="11" spans="1:22">
      <c r="A11" s="16">
        <v>27</v>
      </c>
      <c r="B11" t="s">
        <v>174</v>
      </c>
      <c r="C11" t="s">
        <v>13</v>
      </c>
      <c r="D11">
        <v>946561</v>
      </c>
      <c r="E11">
        <v>39262</v>
      </c>
      <c r="F11">
        <v>7.6537800000000002</v>
      </c>
      <c r="G11">
        <v>0</v>
      </c>
      <c r="H11">
        <v>92.691000000000003</v>
      </c>
      <c r="I11">
        <v>22.3</v>
      </c>
      <c r="J11">
        <v>92.1</v>
      </c>
      <c r="K11">
        <v>157.4</v>
      </c>
      <c r="T11" s="16">
        <v>26</v>
      </c>
      <c r="U11" s="23">
        <f t="shared" si="0"/>
        <v>2203</v>
      </c>
      <c r="V11" s="16"/>
    </row>
    <row r="12" spans="1:22">
      <c r="A12" s="16">
        <v>26</v>
      </c>
      <c r="B12" t="s">
        <v>173</v>
      </c>
      <c r="C12" t="s">
        <v>13</v>
      </c>
      <c r="D12">
        <v>944358</v>
      </c>
      <c r="E12">
        <v>38962</v>
      </c>
      <c r="F12">
        <v>7.2896390000000002</v>
      </c>
      <c r="G12">
        <v>0</v>
      </c>
      <c r="H12">
        <v>90.533000000000001</v>
      </c>
      <c r="I12">
        <v>22.6</v>
      </c>
      <c r="J12">
        <v>105.8</v>
      </c>
      <c r="K12">
        <v>163.30000000000001</v>
      </c>
      <c r="T12" s="16">
        <v>25</v>
      </c>
      <c r="U12" s="23">
        <f t="shared" si="0"/>
        <v>2535</v>
      </c>
      <c r="V12" s="16"/>
    </row>
    <row r="13" spans="1:22">
      <c r="A13" s="16">
        <v>25</v>
      </c>
      <c r="B13" t="s">
        <v>172</v>
      </c>
      <c r="C13" t="s">
        <v>13</v>
      </c>
      <c r="D13">
        <v>941823</v>
      </c>
      <c r="E13">
        <v>38612</v>
      </c>
      <c r="F13">
        <v>7.3208299999999999</v>
      </c>
      <c r="G13">
        <v>0</v>
      </c>
      <c r="H13">
        <v>90.638000000000005</v>
      </c>
      <c r="I13">
        <v>21.1</v>
      </c>
      <c r="J13">
        <v>92.9</v>
      </c>
      <c r="K13">
        <v>198.6</v>
      </c>
      <c r="T13" s="16">
        <v>24</v>
      </c>
      <c r="U13" s="23">
        <f t="shared" si="0"/>
        <v>2225</v>
      </c>
      <c r="V13" s="16"/>
    </row>
    <row r="14" spans="1:22">
      <c r="A14" s="16">
        <v>24</v>
      </c>
      <c r="B14" t="s">
        <v>171</v>
      </c>
      <c r="C14" t="s">
        <v>13</v>
      </c>
      <c r="D14">
        <v>939598</v>
      </c>
      <c r="E14">
        <v>38303</v>
      </c>
      <c r="F14">
        <v>7.0063779999999998</v>
      </c>
      <c r="G14">
        <v>0</v>
      </c>
      <c r="H14">
        <v>89.887</v>
      </c>
      <c r="I14">
        <v>22.9</v>
      </c>
      <c r="J14">
        <v>106.5</v>
      </c>
      <c r="K14">
        <v>158.19999999999999</v>
      </c>
      <c r="T14" s="16">
        <v>23</v>
      </c>
      <c r="U14" s="23">
        <f t="shared" si="0"/>
        <v>2551</v>
      </c>
      <c r="V14" s="16"/>
    </row>
    <row r="15" spans="1:22">
      <c r="A15" s="16">
        <v>23</v>
      </c>
      <c r="B15" t="s">
        <v>170</v>
      </c>
      <c r="C15" t="s">
        <v>13</v>
      </c>
      <c r="D15">
        <v>937047</v>
      </c>
      <c r="E15">
        <v>37948</v>
      </c>
      <c r="F15">
        <v>7.0407549999999999</v>
      </c>
      <c r="G15">
        <v>0</v>
      </c>
      <c r="H15">
        <v>90.212000000000003</v>
      </c>
      <c r="I15">
        <v>22.7</v>
      </c>
      <c r="J15">
        <v>104</v>
      </c>
      <c r="K15">
        <v>162.19999999999999</v>
      </c>
      <c r="O15" s="55"/>
      <c r="T15" s="16">
        <v>22</v>
      </c>
      <c r="U15" s="23">
        <f t="shared" si="0"/>
        <v>2491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934556</v>
      </c>
      <c r="E16">
        <v>37602</v>
      </c>
      <c r="F16">
        <v>7.1261530000000004</v>
      </c>
      <c r="G16">
        <v>0</v>
      </c>
      <c r="H16">
        <v>91.063000000000002</v>
      </c>
      <c r="I16">
        <v>23.1</v>
      </c>
      <c r="J16">
        <v>103.8</v>
      </c>
      <c r="K16">
        <v>169.6</v>
      </c>
      <c r="L16"/>
      <c r="M16"/>
      <c r="N16"/>
      <c r="O16" s="55"/>
      <c r="P16"/>
      <c r="Q16"/>
      <c r="R16"/>
      <c r="S16"/>
      <c r="T16" s="22">
        <v>21</v>
      </c>
      <c r="U16" s="23">
        <f t="shared" si="0"/>
        <v>2486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932070</v>
      </c>
      <c r="E17">
        <v>37259</v>
      </c>
      <c r="F17">
        <v>7.3044739999999999</v>
      </c>
      <c r="G17">
        <v>0</v>
      </c>
      <c r="H17">
        <v>92.613</v>
      </c>
      <c r="I17">
        <v>23.9</v>
      </c>
      <c r="J17">
        <v>35.9</v>
      </c>
      <c r="K17">
        <v>192.1</v>
      </c>
      <c r="O17" s="55"/>
      <c r="T17" s="16">
        <v>20</v>
      </c>
      <c r="U17" s="23">
        <f t="shared" si="0"/>
        <v>857</v>
      </c>
      <c r="V17" s="16"/>
    </row>
    <row r="18" spans="1:22">
      <c r="A18" s="16">
        <v>20</v>
      </c>
      <c r="B18" t="s">
        <v>167</v>
      </c>
      <c r="C18" t="s">
        <v>13</v>
      </c>
      <c r="D18">
        <v>931213</v>
      </c>
      <c r="E18">
        <v>37142</v>
      </c>
      <c r="F18">
        <v>7.4200350000000004</v>
      </c>
      <c r="G18">
        <v>0</v>
      </c>
      <c r="H18">
        <v>92.974000000000004</v>
      </c>
      <c r="I18">
        <v>22.8</v>
      </c>
      <c r="J18">
        <v>103.6</v>
      </c>
      <c r="K18">
        <v>160.4</v>
      </c>
      <c r="O18" s="55"/>
      <c r="T18" s="16">
        <v>19</v>
      </c>
      <c r="U18" s="23">
        <f t="shared" si="0"/>
        <v>2482</v>
      </c>
      <c r="V18" s="16"/>
    </row>
    <row r="19" spans="1:22">
      <c r="A19" s="16">
        <v>19</v>
      </c>
      <c r="B19" t="s">
        <v>166</v>
      </c>
      <c r="C19" t="s">
        <v>13</v>
      </c>
      <c r="D19">
        <v>928731</v>
      </c>
      <c r="E19">
        <v>36807</v>
      </c>
      <c r="F19">
        <v>7.4048920000000003</v>
      </c>
      <c r="G19">
        <v>0</v>
      </c>
      <c r="H19">
        <v>92.153000000000006</v>
      </c>
      <c r="I19">
        <v>22</v>
      </c>
      <c r="J19">
        <v>105.4</v>
      </c>
      <c r="K19">
        <v>154.69999999999999</v>
      </c>
      <c r="O19" s="55"/>
      <c r="T19" s="16">
        <v>18</v>
      </c>
      <c r="U19" s="23">
        <f t="shared" si="0"/>
        <v>2526</v>
      </c>
      <c r="V19" s="16"/>
    </row>
    <row r="20" spans="1:22">
      <c r="A20" s="16">
        <v>18</v>
      </c>
      <c r="B20" t="s">
        <v>165</v>
      </c>
      <c r="C20" t="s">
        <v>13</v>
      </c>
      <c r="D20">
        <v>926205</v>
      </c>
      <c r="E20">
        <v>36464</v>
      </c>
      <c r="F20">
        <v>7.2213019999999997</v>
      </c>
      <c r="G20">
        <v>0</v>
      </c>
      <c r="H20">
        <v>90.721999999999994</v>
      </c>
      <c r="I20">
        <v>22.2</v>
      </c>
      <c r="J20">
        <v>95.5</v>
      </c>
      <c r="K20">
        <v>169.8</v>
      </c>
      <c r="O20" s="55"/>
      <c r="T20" s="16">
        <v>17</v>
      </c>
      <c r="U20" s="23">
        <f t="shared" si="0"/>
        <v>2290</v>
      </c>
      <c r="V20" s="16"/>
    </row>
    <row r="21" spans="1:22">
      <c r="A21" s="16">
        <v>17</v>
      </c>
      <c r="B21" t="s">
        <v>164</v>
      </c>
      <c r="C21" t="s">
        <v>13</v>
      </c>
      <c r="D21">
        <v>923915</v>
      </c>
      <c r="E21">
        <v>36147</v>
      </c>
      <c r="F21">
        <v>7.1250439999999999</v>
      </c>
      <c r="G21">
        <v>0</v>
      </c>
      <c r="H21">
        <v>90.938000000000002</v>
      </c>
      <c r="I21">
        <v>22.5</v>
      </c>
      <c r="J21">
        <v>103</v>
      </c>
      <c r="K21">
        <v>152.5</v>
      </c>
      <c r="O21" s="55"/>
      <c r="T21" s="16">
        <v>16</v>
      </c>
      <c r="U21" s="23">
        <f t="shared" si="0"/>
        <v>2468</v>
      </c>
      <c r="V21" s="16"/>
    </row>
    <row r="22" spans="1:22">
      <c r="A22" s="16">
        <v>16</v>
      </c>
      <c r="B22" t="s">
        <v>149</v>
      </c>
      <c r="C22" t="s">
        <v>13</v>
      </c>
      <c r="D22">
        <v>921447</v>
      </c>
      <c r="E22">
        <v>35807</v>
      </c>
      <c r="F22">
        <v>7.1581780000000004</v>
      </c>
      <c r="G22">
        <v>0</v>
      </c>
      <c r="H22">
        <v>90.69</v>
      </c>
      <c r="I22">
        <v>22.9</v>
      </c>
      <c r="J22">
        <v>101.8</v>
      </c>
      <c r="K22">
        <v>163.30000000000001</v>
      </c>
      <c r="O22" s="55"/>
      <c r="T22" s="16">
        <v>15</v>
      </c>
      <c r="U22" s="23">
        <f t="shared" si="0"/>
        <v>2439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919008</v>
      </c>
      <c r="E23">
        <v>35470</v>
      </c>
      <c r="F23">
        <v>7.2308089999999998</v>
      </c>
      <c r="G23">
        <v>0</v>
      </c>
      <c r="H23">
        <v>90.781000000000006</v>
      </c>
      <c r="I23">
        <v>22.5</v>
      </c>
      <c r="J23">
        <v>100.2</v>
      </c>
      <c r="K23">
        <v>157.6</v>
      </c>
      <c r="L23"/>
      <c r="M23"/>
      <c r="N23"/>
      <c r="O23" s="55"/>
      <c r="P23"/>
      <c r="Q23"/>
      <c r="R23"/>
      <c r="S23"/>
      <c r="T23" s="22">
        <v>14</v>
      </c>
      <c r="U23" s="23">
        <f t="shared" si="0"/>
        <v>2401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916607</v>
      </c>
      <c r="E24">
        <v>35138</v>
      </c>
      <c r="F24">
        <v>7.324471</v>
      </c>
      <c r="G24">
        <v>0</v>
      </c>
      <c r="H24">
        <v>93.522000000000006</v>
      </c>
      <c r="I24">
        <v>20.9</v>
      </c>
      <c r="J24">
        <v>6.4</v>
      </c>
      <c r="K24">
        <v>178.4</v>
      </c>
      <c r="O24" s="55"/>
      <c r="T24" s="16">
        <v>13</v>
      </c>
      <c r="U24" s="23">
        <f t="shared" si="0"/>
        <v>152</v>
      </c>
      <c r="V24" s="16"/>
    </row>
    <row r="25" spans="1:22">
      <c r="A25" s="16">
        <v>13</v>
      </c>
      <c r="B25" t="s">
        <v>152</v>
      </c>
      <c r="C25" t="s">
        <v>13</v>
      </c>
      <c r="D25">
        <v>916455</v>
      </c>
      <c r="E25">
        <v>35118</v>
      </c>
      <c r="F25">
        <v>7.5634290000000002</v>
      </c>
      <c r="G25">
        <v>0</v>
      </c>
      <c r="H25">
        <v>94.090999999999994</v>
      </c>
      <c r="I25">
        <v>22.2</v>
      </c>
      <c r="J25">
        <v>99</v>
      </c>
      <c r="K25">
        <v>161.19999999999999</v>
      </c>
      <c r="O25" s="55"/>
      <c r="T25" s="16">
        <v>12</v>
      </c>
      <c r="U25" s="23">
        <f t="shared" si="0"/>
        <v>2370</v>
      </c>
      <c r="V25" s="16"/>
    </row>
    <row r="26" spans="1:22">
      <c r="A26" s="16">
        <v>12</v>
      </c>
      <c r="B26" t="s">
        <v>153</v>
      </c>
      <c r="C26" t="s">
        <v>13</v>
      </c>
      <c r="D26">
        <v>914085</v>
      </c>
      <c r="E26">
        <v>34802</v>
      </c>
      <c r="F26">
        <v>7.5501019999999999</v>
      </c>
      <c r="G26">
        <v>0</v>
      </c>
      <c r="H26">
        <v>93.436999999999998</v>
      </c>
      <c r="I26">
        <v>21.2</v>
      </c>
      <c r="J26">
        <v>108.3</v>
      </c>
      <c r="K26">
        <v>173.2</v>
      </c>
      <c r="O26" s="55"/>
      <c r="T26" s="16">
        <v>11</v>
      </c>
      <c r="U26" s="23">
        <f t="shared" si="0"/>
        <v>2594</v>
      </c>
      <c r="V26" s="16"/>
    </row>
    <row r="27" spans="1:22">
      <c r="A27" s="16">
        <v>11</v>
      </c>
      <c r="B27" t="s">
        <v>154</v>
      </c>
      <c r="C27" t="s">
        <v>13</v>
      </c>
      <c r="D27">
        <v>911491</v>
      </c>
      <c r="E27">
        <v>34455</v>
      </c>
      <c r="F27">
        <v>7.4089640000000001</v>
      </c>
      <c r="G27">
        <v>0</v>
      </c>
      <c r="H27">
        <v>91.63</v>
      </c>
      <c r="I27">
        <v>22</v>
      </c>
      <c r="J27">
        <v>107</v>
      </c>
      <c r="K27">
        <v>162</v>
      </c>
      <c r="O27" s="55"/>
      <c r="T27" s="16">
        <v>10</v>
      </c>
      <c r="U27" s="23">
        <f t="shared" si="0"/>
        <v>2564</v>
      </c>
      <c r="V27" s="16"/>
    </row>
    <row r="28" spans="1:22">
      <c r="A28" s="16">
        <v>10</v>
      </c>
      <c r="B28" t="s">
        <v>155</v>
      </c>
      <c r="C28" t="s">
        <v>13</v>
      </c>
      <c r="D28">
        <v>908927</v>
      </c>
      <c r="E28">
        <v>34105</v>
      </c>
      <c r="F28">
        <v>7.1774060000000004</v>
      </c>
      <c r="G28">
        <v>0</v>
      </c>
      <c r="H28">
        <v>90.884</v>
      </c>
      <c r="I28">
        <v>22.1</v>
      </c>
      <c r="J28">
        <v>105.6</v>
      </c>
      <c r="K28">
        <v>162.9</v>
      </c>
      <c r="O28" s="55"/>
      <c r="T28" s="16">
        <v>9</v>
      </c>
      <c r="U28" s="23">
        <f t="shared" si="0"/>
        <v>2531</v>
      </c>
      <c r="V28" s="16"/>
    </row>
    <row r="29" spans="1:22">
      <c r="A29" s="16">
        <v>9</v>
      </c>
      <c r="B29" t="s">
        <v>156</v>
      </c>
      <c r="C29" t="s">
        <v>13</v>
      </c>
      <c r="D29">
        <v>906396</v>
      </c>
      <c r="E29">
        <v>33756</v>
      </c>
      <c r="F29">
        <v>7.1574580000000001</v>
      </c>
      <c r="G29">
        <v>0</v>
      </c>
      <c r="H29">
        <v>90.39</v>
      </c>
      <c r="I29">
        <v>22</v>
      </c>
      <c r="J29">
        <v>104.6</v>
      </c>
      <c r="K29">
        <v>158.69999999999999</v>
      </c>
      <c r="O29" s="55"/>
      <c r="T29" s="16">
        <v>8</v>
      </c>
      <c r="U29" s="23">
        <f t="shared" si="0"/>
        <v>2507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903889</v>
      </c>
      <c r="E30">
        <v>33410</v>
      </c>
      <c r="F30">
        <v>7.0477619999999996</v>
      </c>
      <c r="G30">
        <v>0</v>
      </c>
      <c r="H30">
        <v>91.15</v>
      </c>
      <c r="I30">
        <v>22.6</v>
      </c>
      <c r="J30">
        <v>104.6</v>
      </c>
      <c r="K30">
        <v>161.69999999999999</v>
      </c>
      <c r="L30"/>
      <c r="M30"/>
      <c r="N30"/>
      <c r="O30" s="55"/>
      <c r="P30"/>
      <c r="Q30"/>
      <c r="R30"/>
      <c r="S30"/>
      <c r="T30" s="22">
        <v>7</v>
      </c>
      <c r="U30" s="23">
        <f t="shared" si="0"/>
        <v>2508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901381</v>
      </c>
      <c r="E31">
        <v>33065</v>
      </c>
      <c r="F31">
        <v>7.1673470000000004</v>
      </c>
      <c r="G31">
        <v>0</v>
      </c>
      <c r="H31">
        <v>93.204999999999998</v>
      </c>
      <c r="I31">
        <v>19.7</v>
      </c>
      <c r="J31">
        <v>11.7</v>
      </c>
      <c r="K31">
        <v>187.5</v>
      </c>
      <c r="O31" s="55"/>
      <c r="T31" s="16">
        <v>6</v>
      </c>
      <c r="U31" s="23">
        <f t="shared" si="0"/>
        <v>282</v>
      </c>
      <c r="V31" s="5"/>
    </row>
    <row r="32" spans="1:22">
      <c r="A32" s="16">
        <v>6</v>
      </c>
      <c r="B32" t="s">
        <v>159</v>
      </c>
      <c r="C32" t="s">
        <v>13</v>
      </c>
      <c r="D32">
        <v>901099</v>
      </c>
      <c r="E32">
        <v>33027</v>
      </c>
      <c r="F32">
        <v>7.6269450000000001</v>
      </c>
      <c r="G32">
        <v>0</v>
      </c>
      <c r="H32">
        <v>93.396000000000001</v>
      </c>
      <c r="I32">
        <v>21.8</v>
      </c>
      <c r="J32">
        <v>82.5</v>
      </c>
      <c r="K32">
        <v>147.69999999999999</v>
      </c>
      <c r="O32" s="55"/>
      <c r="T32" s="16">
        <v>5</v>
      </c>
      <c r="U32" s="23">
        <f t="shared" si="0"/>
        <v>1973</v>
      </c>
      <c r="V32" s="5"/>
    </row>
    <row r="33" spans="1:22">
      <c r="A33" s="16">
        <v>5</v>
      </c>
      <c r="B33" t="s">
        <v>160</v>
      </c>
      <c r="C33" t="s">
        <v>13</v>
      </c>
      <c r="D33">
        <v>899126</v>
      </c>
      <c r="E33">
        <v>32761</v>
      </c>
      <c r="F33">
        <v>7.4426550000000002</v>
      </c>
      <c r="G33">
        <v>0</v>
      </c>
      <c r="H33">
        <v>91.597999999999999</v>
      </c>
      <c r="I33">
        <v>22.4</v>
      </c>
      <c r="J33">
        <v>100.3</v>
      </c>
      <c r="K33">
        <v>168.5</v>
      </c>
      <c r="O33" s="55"/>
      <c r="T33" s="16">
        <v>4</v>
      </c>
      <c r="U33" s="23">
        <f t="shared" si="0"/>
        <v>2401</v>
      </c>
      <c r="V33" s="5"/>
    </row>
    <row r="34" spans="1:22">
      <c r="A34" s="16">
        <v>4</v>
      </c>
      <c r="B34" t="s">
        <v>161</v>
      </c>
      <c r="C34" t="s">
        <v>13</v>
      </c>
      <c r="D34">
        <v>896725</v>
      </c>
      <c r="E34">
        <v>32432</v>
      </c>
      <c r="F34">
        <v>7.3043659999999999</v>
      </c>
      <c r="G34">
        <v>0</v>
      </c>
      <c r="H34">
        <v>91.228999999999999</v>
      </c>
      <c r="I34">
        <v>22.2</v>
      </c>
      <c r="J34">
        <v>98</v>
      </c>
      <c r="K34">
        <v>164.5</v>
      </c>
      <c r="O34" s="55"/>
      <c r="T34" s="16">
        <v>3</v>
      </c>
      <c r="U34" s="23">
        <f t="shared" si="0"/>
        <v>2349</v>
      </c>
      <c r="V34" s="5"/>
    </row>
    <row r="35" spans="1:22">
      <c r="A35" s="16">
        <v>3</v>
      </c>
      <c r="B35" t="s">
        <v>162</v>
      </c>
      <c r="C35" t="s">
        <v>13</v>
      </c>
      <c r="D35">
        <v>894376</v>
      </c>
      <c r="E35">
        <v>32110</v>
      </c>
      <c r="F35">
        <v>7.0944450000000003</v>
      </c>
      <c r="G35">
        <v>0</v>
      </c>
      <c r="H35">
        <v>90.323999999999998</v>
      </c>
      <c r="I35">
        <v>22.4</v>
      </c>
      <c r="J35">
        <v>97.9</v>
      </c>
      <c r="K35">
        <v>150.30000000000001</v>
      </c>
      <c r="O35" s="55"/>
      <c r="T35" s="16">
        <v>2</v>
      </c>
      <c r="U35" s="23">
        <f t="shared" si="0"/>
        <v>2348</v>
      </c>
      <c r="V35" s="5"/>
    </row>
    <row r="36" spans="1:22">
      <c r="A36" s="16">
        <v>2</v>
      </c>
      <c r="B36" t="s">
        <v>163</v>
      </c>
      <c r="C36" t="s">
        <v>13</v>
      </c>
      <c r="D36">
        <v>892028</v>
      </c>
      <c r="E36">
        <v>31784</v>
      </c>
      <c r="F36">
        <v>7.1163819999999998</v>
      </c>
      <c r="G36">
        <v>0</v>
      </c>
      <c r="H36">
        <v>91.453000000000003</v>
      </c>
      <c r="I36">
        <v>22.4</v>
      </c>
      <c r="J36">
        <v>77.400000000000006</v>
      </c>
      <c r="K36">
        <v>150.5</v>
      </c>
      <c r="O36" s="55"/>
      <c r="T36" s="16">
        <v>1</v>
      </c>
      <c r="U36" s="23">
        <f t="shared" si="0"/>
        <v>1853</v>
      </c>
      <c r="V36" s="5"/>
    </row>
    <row r="37" spans="1:22">
      <c r="A37" s="16">
        <v>1</v>
      </c>
      <c r="B37" t="s">
        <v>134</v>
      </c>
      <c r="C37" t="s">
        <v>13</v>
      </c>
      <c r="D37">
        <v>890175</v>
      </c>
      <c r="E37">
        <v>31530</v>
      </c>
      <c r="F37">
        <v>7.1568909999999999</v>
      </c>
      <c r="G37">
        <v>0</v>
      </c>
      <c r="H37">
        <v>90.728999999999999</v>
      </c>
      <c r="I37">
        <v>21.6</v>
      </c>
      <c r="J37">
        <v>97.7</v>
      </c>
      <c r="K37">
        <v>169.8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8"/>
  <sheetViews>
    <sheetView view="pageBreakPreview" topLeftCell="A3" zoomScale="80" zoomScaleNormal="100" zoomScaleSheetLayoutView="80" workbookViewId="0">
      <selection activeCell="B8" sqref="B8"/>
    </sheetView>
  </sheetViews>
  <sheetFormatPr baseColWidth="10" defaultRowHeight="15"/>
  <cols>
    <col min="1" max="1" width="5.7109375" customWidth="1"/>
    <col min="3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</cols>
  <sheetData>
    <row r="1" spans="1:15" ht="15.75">
      <c r="A1" s="33" t="s">
        <v>52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</row>
    <row r="2" spans="1:15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20</v>
      </c>
      <c r="N2" s="36">
        <f>SUM(N8:N38)</f>
        <v>3238648.1129999994</v>
      </c>
      <c r="O2" s="8" t="s">
        <v>7</v>
      </c>
    </row>
    <row r="3" spans="1:15" ht="15" customHeight="1">
      <c r="A3" s="4"/>
      <c r="B3" s="4"/>
      <c r="C3" s="4"/>
      <c r="D3" s="4"/>
      <c r="E3" s="4"/>
      <c r="F3" s="4"/>
      <c r="G3" s="37"/>
      <c r="H3" s="37"/>
      <c r="I3" s="38" t="s">
        <v>22</v>
      </c>
      <c r="J3" s="37"/>
      <c r="K3" s="4"/>
      <c r="L3" s="4"/>
      <c r="M3" s="4"/>
      <c r="N3" s="4"/>
      <c r="O3" s="1"/>
    </row>
    <row r="4" spans="1:15" ht="16.5" customHeight="1">
      <c r="A4" s="4"/>
      <c r="B4" s="4" t="s">
        <v>53</v>
      </c>
      <c r="C4" s="4"/>
      <c r="D4" s="4"/>
      <c r="E4" s="4"/>
      <c r="F4" s="4"/>
      <c r="G4" s="37"/>
      <c r="H4" s="37"/>
      <c r="I4" s="39" t="s">
        <v>54</v>
      </c>
      <c r="J4" s="37"/>
      <c r="K4" s="4"/>
      <c r="L4" s="9"/>
      <c r="M4" s="7" t="s">
        <v>17</v>
      </c>
      <c r="N4" s="40">
        <f>MAX(N8:N38)</f>
        <v>127222.855</v>
      </c>
      <c r="O4" s="8" t="s">
        <v>7</v>
      </c>
    </row>
    <row r="5" spans="1:15">
      <c r="A5" s="4"/>
      <c r="B5" s="4" t="s">
        <v>55</v>
      </c>
      <c r="C5" s="4"/>
      <c r="D5" s="4"/>
      <c r="E5" s="41" t="s">
        <v>56</v>
      </c>
      <c r="F5" s="41" t="s">
        <v>50</v>
      </c>
      <c r="G5" s="4"/>
      <c r="H5" s="4"/>
      <c r="I5" s="39" t="s">
        <v>57</v>
      </c>
      <c r="J5" s="41" t="s">
        <v>58</v>
      </c>
      <c r="K5" s="4"/>
      <c r="L5" s="4"/>
      <c r="M5" s="4"/>
      <c r="N5" s="4"/>
      <c r="O5" s="4"/>
    </row>
    <row r="6" spans="1:15">
      <c r="A6" s="4"/>
      <c r="B6" s="11" t="s">
        <v>59</v>
      </c>
      <c r="C6" s="11" t="s">
        <v>60</v>
      </c>
      <c r="D6" s="11" t="s">
        <v>60</v>
      </c>
      <c r="E6" s="11" t="s">
        <v>60</v>
      </c>
      <c r="F6" s="11" t="s">
        <v>60</v>
      </c>
      <c r="G6" s="11" t="s">
        <v>60</v>
      </c>
      <c r="H6" s="11" t="s">
        <v>60</v>
      </c>
      <c r="I6" s="39" t="s">
        <v>60</v>
      </c>
      <c r="J6" s="11" t="s">
        <v>60</v>
      </c>
      <c r="K6" s="11" t="s">
        <v>61</v>
      </c>
      <c r="L6" s="11" t="s">
        <v>62</v>
      </c>
      <c r="M6" s="4"/>
      <c r="N6" s="4"/>
      <c r="O6" s="4"/>
    </row>
    <row r="7" spans="1:15">
      <c r="A7" s="19" t="s">
        <v>48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2" t="s">
        <v>70</v>
      </c>
      <c r="J7" s="4" t="s">
        <v>71</v>
      </c>
      <c r="K7" s="4" t="s">
        <v>72</v>
      </c>
      <c r="L7" s="4" t="s">
        <v>63</v>
      </c>
      <c r="M7" s="41" t="s">
        <v>48</v>
      </c>
      <c r="N7" s="20" t="s">
        <v>73</v>
      </c>
      <c r="O7" s="41"/>
    </row>
    <row r="8" spans="1:15">
      <c r="A8" s="21">
        <v>31</v>
      </c>
      <c r="B8" s="100" t="s">
        <v>192</v>
      </c>
      <c r="C8" s="100">
        <v>1440.0004879999999</v>
      </c>
      <c r="D8" s="100">
        <v>1.838133</v>
      </c>
      <c r="E8" s="100">
        <v>5659.6420900000003</v>
      </c>
      <c r="F8" s="100">
        <v>22.905183999999998</v>
      </c>
      <c r="G8" s="100">
        <v>64.751457000000002</v>
      </c>
      <c r="H8" s="100">
        <v>1.8606370000000001</v>
      </c>
      <c r="I8" s="100">
        <v>120.41168999999999</v>
      </c>
      <c r="J8" s="100">
        <v>4323.0205079999996</v>
      </c>
      <c r="K8" s="100">
        <v>12.420057</v>
      </c>
      <c r="L8" s="100" t="s">
        <v>192</v>
      </c>
      <c r="M8" s="11">
        <v>31</v>
      </c>
      <c r="N8" s="43">
        <f>I8*1000</f>
        <v>120411.68999999999</v>
      </c>
      <c r="O8" s="11"/>
    </row>
    <row r="9" spans="1:15">
      <c r="A9" s="11">
        <v>30</v>
      </c>
      <c r="B9" s="100" t="s">
        <v>193</v>
      </c>
      <c r="C9" s="100">
        <v>1440</v>
      </c>
      <c r="D9" s="100">
        <v>1.843745</v>
      </c>
      <c r="E9" s="100">
        <v>5727.3789059999999</v>
      </c>
      <c r="F9" s="100">
        <v>23.042988000000001</v>
      </c>
      <c r="G9" s="100">
        <v>65.552299000000005</v>
      </c>
      <c r="H9" s="100">
        <v>1.8640319999999999</v>
      </c>
      <c r="I9" s="100">
        <v>122.185394</v>
      </c>
      <c r="J9" s="100">
        <v>4386.7001950000003</v>
      </c>
      <c r="K9" s="100">
        <v>12.391778</v>
      </c>
      <c r="L9" s="100" t="s">
        <v>193</v>
      </c>
      <c r="M9" s="11">
        <v>30</v>
      </c>
      <c r="N9" s="43">
        <f>I9*1000</f>
        <v>122185.394</v>
      </c>
      <c r="O9" s="11"/>
    </row>
    <row r="10" spans="1:15">
      <c r="A10" s="11">
        <v>29</v>
      </c>
      <c r="B10" s="100" t="s">
        <v>194</v>
      </c>
      <c r="C10" s="100">
        <v>1440</v>
      </c>
      <c r="D10" s="100">
        <v>1.923238</v>
      </c>
      <c r="E10" s="100">
        <v>5715.7758789999998</v>
      </c>
      <c r="F10" s="100">
        <v>22.928322000000001</v>
      </c>
      <c r="G10" s="100">
        <v>65.444907999999998</v>
      </c>
      <c r="H10" s="100">
        <v>1.9436990000000001</v>
      </c>
      <c r="I10" s="100">
        <v>127.222855</v>
      </c>
      <c r="J10" s="100">
        <v>4567.5551759999998</v>
      </c>
      <c r="K10" s="100">
        <v>12.381053</v>
      </c>
      <c r="L10" s="100" t="s">
        <v>194</v>
      </c>
      <c r="M10" s="11">
        <v>29</v>
      </c>
      <c r="N10" s="43">
        <f>I10*1000</f>
        <v>127222.855</v>
      </c>
      <c r="O10" s="11"/>
    </row>
    <row r="11" spans="1:15">
      <c r="A11" s="21">
        <v>28</v>
      </c>
      <c r="B11" s="100" t="s">
        <v>178</v>
      </c>
      <c r="C11" s="100">
        <v>1439.9998780000001</v>
      </c>
      <c r="D11" s="100">
        <v>1.925135</v>
      </c>
      <c r="E11" s="100">
        <v>5705.7714839999999</v>
      </c>
      <c r="F11" s="100">
        <v>22.836948</v>
      </c>
      <c r="G11" s="100">
        <v>65.350860999999995</v>
      </c>
      <c r="H11" s="100">
        <v>1.946672</v>
      </c>
      <c r="I11" s="100">
        <v>127.13016500000001</v>
      </c>
      <c r="J11" s="100">
        <v>4564.2275390000004</v>
      </c>
      <c r="K11" s="100">
        <v>12.381627999999999</v>
      </c>
      <c r="L11" s="100" t="s">
        <v>178</v>
      </c>
      <c r="M11" s="11">
        <v>28</v>
      </c>
      <c r="N11" s="43">
        <f>I11*1000</f>
        <v>127130.16500000001</v>
      </c>
      <c r="O11" s="11"/>
    </row>
    <row r="12" spans="1:15">
      <c r="A12" s="11">
        <v>27</v>
      </c>
      <c r="B12" t="s">
        <v>179</v>
      </c>
      <c r="C12">
        <v>1440.0001219999999</v>
      </c>
      <c r="D12">
        <v>1.3820570000000001</v>
      </c>
      <c r="E12">
        <v>5470.1259769999997</v>
      </c>
      <c r="F12">
        <v>22.825534999999999</v>
      </c>
      <c r="G12">
        <v>62.413398999999998</v>
      </c>
      <c r="H12">
        <v>1.4096960000000001</v>
      </c>
      <c r="I12">
        <v>88.102585000000005</v>
      </c>
      <c r="J12">
        <v>3163.0590820000002</v>
      </c>
      <c r="K12">
        <v>12.572236999999999</v>
      </c>
      <c r="L12" t="s">
        <v>179</v>
      </c>
      <c r="M12" s="11">
        <v>27</v>
      </c>
      <c r="N12" s="43">
        <f>I12*1000</f>
        <v>88102.585000000006</v>
      </c>
      <c r="O12" s="11"/>
    </row>
    <row r="13" spans="1:15">
      <c r="A13" s="11">
        <v>26</v>
      </c>
      <c r="B13" t="s">
        <v>180</v>
      </c>
      <c r="C13">
        <v>1439.9995120000001</v>
      </c>
      <c r="D13">
        <v>1.3288519999999999</v>
      </c>
      <c r="E13">
        <v>5645.1118159999996</v>
      </c>
      <c r="F13">
        <v>22.817087000000001</v>
      </c>
      <c r="G13">
        <v>64.600989999999996</v>
      </c>
      <c r="H13">
        <v>1.3569059999999999</v>
      </c>
      <c r="I13">
        <v>87.711098000000007</v>
      </c>
      <c r="J13">
        <v>3149.0039059999999</v>
      </c>
      <c r="K13">
        <v>12.483093999999999</v>
      </c>
      <c r="L13" t="s">
        <v>180</v>
      </c>
      <c r="M13" s="11">
        <v>26</v>
      </c>
      <c r="N13" s="43">
        <f t="shared" ref="N13:N37" si="0">I13*1000</f>
        <v>87711.098000000013</v>
      </c>
      <c r="O13" s="11"/>
    </row>
    <row r="14" spans="1:15">
      <c r="A14" s="11">
        <v>25</v>
      </c>
      <c r="B14" t="s">
        <v>181</v>
      </c>
      <c r="C14">
        <v>1440.0004879999999</v>
      </c>
      <c r="D14">
        <v>1.7544150000000001</v>
      </c>
      <c r="E14">
        <v>5686.3359380000002</v>
      </c>
      <c r="F14">
        <v>22.828554</v>
      </c>
      <c r="G14">
        <v>65.116455000000002</v>
      </c>
      <c r="H14">
        <v>1.7804439999999999</v>
      </c>
      <c r="I14">
        <v>115.70607</v>
      </c>
      <c r="J14">
        <v>4154.0791019999997</v>
      </c>
      <c r="K14">
        <v>12.538990999999999</v>
      </c>
      <c r="L14" t="s">
        <v>181</v>
      </c>
      <c r="M14" s="11">
        <v>25</v>
      </c>
      <c r="N14" s="43">
        <f t="shared" si="0"/>
        <v>115706.06999999999</v>
      </c>
      <c r="O14" s="11"/>
    </row>
    <row r="15" spans="1:15">
      <c r="A15" s="11">
        <v>24</v>
      </c>
      <c r="B15" t="s">
        <v>182</v>
      </c>
      <c r="C15">
        <v>1439.9995120000001</v>
      </c>
      <c r="D15">
        <v>1.739951</v>
      </c>
      <c r="E15">
        <v>5669.9086909999996</v>
      </c>
      <c r="F15">
        <v>22.632497999999998</v>
      </c>
      <c r="G15">
        <v>64.969359999999995</v>
      </c>
      <c r="H15">
        <v>1.7654289999999999</v>
      </c>
      <c r="I15">
        <v>114.77095799999999</v>
      </c>
      <c r="J15">
        <v>4120.5068359999996</v>
      </c>
      <c r="K15">
        <v>12.498545</v>
      </c>
      <c r="L15" t="s">
        <v>182</v>
      </c>
      <c r="M15" s="11">
        <v>24</v>
      </c>
      <c r="N15" s="43">
        <f t="shared" si="0"/>
        <v>114770.958</v>
      </c>
      <c r="O15" s="11"/>
    </row>
    <row r="16" spans="1:15">
      <c r="A16" s="11">
        <v>23</v>
      </c>
      <c r="B16" t="s">
        <v>183</v>
      </c>
      <c r="C16">
        <v>1440.0004879999999</v>
      </c>
      <c r="D16">
        <v>1.857826</v>
      </c>
      <c r="E16">
        <v>5698.7602539999998</v>
      </c>
      <c r="F16">
        <v>22.778679</v>
      </c>
      <c r="G16">
        <v>65.280951999999999</v>
      </c>
      <c r="H16">
        <v>1.8783300000000001</v>
      </c>
      <c r="I16">
        <v>122.565155</v>
      </c>
      <c r="J16">
        <v>4400.3339839999999</v>
      </c>
      <c r="K16">
        <v>12.58873</v>
      </c>
      <c r="L16" t="s">
        <v>183</v>
      </c>
      <c r="M16" s="11">
        <v>23</v>
      </c>
      <c r="N16" s="43">
        <f t="shared" si="0"/>
        <v>122565.155</v>
      </c>
      <c r="O16" s="11"/>
    </row>
    <row r="17" spans="1:15">
      <c r="A17" s="11">
        <v>22</v>
      </c>
      <c r="B17" t="s">
        <v>184</v>
      </c>
      <c r="C17">
        <v>1439.9995120000001</v>
      </c>
      <c r="D17">
        <v>1.8063229999999999</v>
      </c>
      <c r="E17">
        <v>5724.7822269999997</v>
      </c>
      <c r="F17">
        <v>22.711473000000002</v>
      </c>
      <c r="G17">
        <v>65.629219000000006</v>
      </c>
      <c r="H17">
        <v>1.8270839999999999</v>
      </c>
      <c r="I17">
        <v>119.949928</v>
      </c>
      <c r="J17">
        <v>4306.4423829999996</v>
      </c>
      <c r="K17">
        <v>12.464522000000001</v>
      </c>
      <c r="L17" t="s">
        <v>184</v>
      </c>
      <c r="M17" s="11">
        <v>22</v>
      </c>
      <c r="N17" s="43">
        <f t="shared" si="0"/>
        <v>119949.928</v>
      </c>
      <c r="O17" s="11"/>
    </row>
    <row r="18" spans="1:15">
      <c r="A18" s="21">
        <v>21</v>
      </c>
      <c r="B18" t="s">
        <v>185</v>
      </c>
      <c r="C18">
        <v>1438.496216</v>
      </c>
      <c r="D18">
        <v>1.643181</v>
      </c>
      <c r="E18">
        <v>5721.8369140000004</v>
      </c>
      <c r="F18">
        <v>22.692665000000002</v>
      </c>
      <c r="G18">
        <v>65.598572000000004</v>
      </c>
      <c r="H18">
        <v>1.666736</v>
      </c>
      <c r="I18">
        <v>109.205956</v>
      </c>
      <c r="J18">
        <v>3920.7121579999998</v>
      </c>
      <c r="K18">
        <v>12.546137</v>
      </c>
      <c r="L18" t="s">
        <v>185</v>
      </c>
      <c r="M18" s="11">
        <v>21</v>
      </c>
      <c r="N18" s="43">
        <f>I18*1000</f>
        <v>109205.95600000001</v>
      </c>
      <c r="O18" s="11"/>
    </row>
    <row r="19" spans="1:15">
      <c r="A19" s="11">
        <v>20</v>
      </c>
      <c r="B19" t="s">
        <v>186</v>
      </c>
      <c r="C19">
        <v>1439.80249</v>
      </c>
      <c r="D19">
        <v>1.3588769999999999</v>
      </c>
      <c r="E19">
        <v>5566.3637699999999</v>
      </c>
      <c r="F19">
        <v>22.522262999999999</v>
      </c>
      <c r="G19">
        <v>63.706263999999997</v>
      </c>
      <c r="H19">
        <v>1.385008</v>
      </c>
      <c r="I19">
        <v>88.184417999999994</v>
      </c>
      <c r="J19">
        <v>3165.9968260000001</v>
      </c>
      <c r="K19">
        <v>12.547046</v>
      </c>
      <c r="L19" t="s">
        <v>186</v>
      </c>
      <c r="M19" s="11">
        <v>20</v>
      </c>
      <c r="N19" s="43">
        <f t="shared" si="0"/>
        <v>88184.417999999991</v>
      </c>
      <c r="O19" s="11"/>
    </row>
    <row r="20" spans="1:15">
      <c r="A20" s="11">
        <v>19</v>
      </c>
      <c r="B20" t="s">
        <v>187</v>
      </c>
      <c r="C20">
        <v>1438.7138669999999</v>
      </c>
      <c r="D20">
        <v>1.2436720000000001</v>
      </c>
      <c r="E20">
        <v>5680.9833980000003</v>
      </c>
      <c r="F20">
        <v>22.454725</v>
      </c>
      <c r="G20">
        <v>65.165863000000002</v>
      </c>
      <c r="H20">
        <v>1.275509</v>
      </c>
      <c r="I20">
        <v>82.949180999999996</v>
      </c>
      <c r="J20">
        <v>2978.0415039999998</v>
      </c>
      <c r="K20">
        <v>12.620894</v>
      </c>
      <c r="L20" t="s">
        <v>187</v>
      </c>
      <c r="M20" s="11">
        <v>19</v>
      </c>
      <c r="N20" s="43">
        <f t="shared" si="0"/>
        <v>82949.180999999997</v>
      </c>
      <c r="O20" s="11"/>
    </row>
    <row r="21" spans="1:15">
      <c r="A21" s="11">
        <v>18</v>
      </c>
      <c r="B21" t="s">
        <v>188</v>
      </c>
      <c r="C21">
        <v>1440.0001219999999</v>
      </c>
      <c r="D21">
        <v>1.43038</v>
      </c>
      <c r="E21">
        <v>5729.7075199999999</v>
      </c>
      <c r="F21">
        <v>22.538029000000002</v>
      </c>
      <c r="G21">
        <v>65.748847999999995</v>
      </c>
      <c r="H21">
        <v>1.4613910000000001</v>
      </c>
      <c r="I21">
        <v>96.087090000000003</v>
      </c>
      <c r="J21">
        <v>3449.71875</v>
      </c>
      <c r="K21">
        <v>12.50539</v>
      </c>
      <c r="L21" t="s">
        <v>188</v>
      </c>
      <c r="M21" s="11">
        <v>18</v>
      </c>
      <c r="N21" s="43">
        <f t="shared" si="0"/>
        <v>96087.09</v>
      </c>
      <c r="O21" s="11"/>
    </row>
    <row r="22" spans="1:15">
      <c r="A22" s="11">
        <v>17</v>
      </c>
      <c r="B22" t="s">
        <v>189</v>
      </c>
      <c r="C22">
        <v>1440</v>
      </c>
      <c r="D22">
        <v>1.743895</v>
      </c>
      <c r="E22">
        <v>5651.2880859999996</v>
      </c>
      <c r="F22">
        <v>22.610230999999999</v>
      </c>
      <c r="G22">
        <v>64.748062000000004</v>
      </c>
      <c r="H22">
        <v>1.7632969999999999</v>
      </c>
      <c r="I22">
        <v>114.184578</v>
      </c>
      <c r="J22">
        <v>4099.4545900000003</v>
      </c>
      <c r="K22">
        <v>12.584847</v>
      </c>
      <c r="L22" t="s">
        <v>189</v>
      </c>
      <c r="M22" s="11">
        <v>17</v>
      </c>
      <c r="N22" s="43">
        <f t="shared" si="0"/>
        <v>114184.57800000001</v>
      </c>
      <c r="O22" s="11"/>
    </row>
    <row r="23" spans="1:15">
      <c r="A23" s="11">
        <v>16</v>
      </c>
      <c r="B23" t="s">
        <v>190</v>
      </c>
      <c r="C23">
        <v>1439.9995120000001</v>
      </c>
      <c r="D23">
        <v>1.687829</v>
      </c>
      <c r="E23">
        <v>5738.5571289999998</v>
      </c>
      <c r="F23">
        <v>22.583034999999999</v>
      </c>
      <c r="G23">
        <v>65.846359000000007</v>
      </c>
      <c r="H23">
        <v>1.7101519999999999</v>
      </c>
      <c r="I23">
        <v>112.509827</v>
      </c>
      <c r="J23">
        <v>4039.3278810000002</v>
      </c>
      <c r="K23">
        <v>12.602129</v>
      </c>
      <c r="L23" t="s">
        <v>190</v>
      </c>
      <c r="M23" s="11">
        <v>16</v>
      </c>
      <c r="N23" s="43">
        <f>I23*1000</f>
        <v>112509.827</v>
      </c>
      <c r="O23" s="11"/>
    </row>
    <row r="24" spans="1:15">
      <c r="A24" s="11">
        <v>15</v>
      </c>
      <c r="B24" t="s">
        <v>191</v>
      </c>
      <c r="C24">
        <v>1439.023682</v>
      </c>
      <c r="D24">
        <v>1.7249270000000001</v>
      </c>
      <c r="E24">
        <v>5728.5083009999998</v>
      </c>
      <c r="F24">
        <v>22.672159000000001</v>
      </c>
      <c r="G24">
        <v>65.690971000000005</v>
      </c>
      <c r="H24">
        <v>1.746448</v>
      </c>
      <c r="I24">
        <v>114.611328</v>
      </c>
      <c r="J24">
        <v>4114.7758789999998</v>
      </c>
      <c r="K24">
        <v>12.55824</v>
      </c>
      <c r="L24" t="s">
        <v>191</v>
      </c>
      <c r="M24" s="11">
        <v>15</v>
      </c>
      <c r="N24" s="43">
        <f>I24*1000</f>
        <v>114611.32799999999</v>
      </c>
      <c r="O24" s="11"/>
    </row>
    <row r="25" spans="1:15">
      <c r="A25" s="21">
        <v>14</v>
      </c>
      <c r="B25" t="s">
        <v>135</v>
      </c>
      <c r="C25">
        <v>1440.0004879999999</v>
      </c>
      <c r="D25">
        <v>1.712132</v>
      </c>
      <c r="E25">
        <v>5730.4858400000003</v>
      </c>
      <c r="F25">
        <v>22.552171999999999</v>
      </c>
      <c r="G25">
        <v>65.754631000000003</v>
      </c>
      <c r="H25">
        <v>1.7305060000000001</v>
      </c>
      <c r="I25">
        <v>113.77597799999999</v>
      </c>
      <c r="J25">
        <v>4084.7854000000002</v>
      </c>
      <c r="K25">
        <v>12.573358000000001</v>
      </c>
      <c r="L25" t="s">
        <v>135</v>
      </c>
      <c r="M25" s="11">
        <v>14</v>
      </c>
      <c r="N25" s="43">
        <f t="shared" si="0"/>
        <v>113775.97799999999</v>
      </c>
      <c r="O25" s="11"/>
    </row>
    <row r="26" spans="1:15">
      <c r="A26" s="11">
        <v>13</v>
      </c>
      <c r="B26" t="s">
        <v>136</v>
      </c>
      <c r="C26">
        <v>1436.812866</v>
      </c>
      <c r="D26">
        <v>1.1416580000000001</v>
      </c>
      <c r="E26">
        <v>5622.4257809999999</v>
      </c>
      <c r="F26">
        <v>22.398461999999999</v>
      </c>
      <c r="G26">
        <v>64.447128000000006</v>
      </c>
      <c r="H26">
        <v>1.175325</v>
      </c>
      <c r="I26">
        <v>75.619926000000007</v>
      </c>
      <c r="J26">
        <v>2714.9067380000001</v>
      </c>
      <c r="K26">
        <v>12.53458</v>
      </c>
      <c r="L26" t="s">
        <v>136</v>
      </c>
      <c r="M26" s="11">
        <v>13</v>
      </c>
      <c r="N26" s="43">
        <f t="shared" si="0"/>
        <v>75619.926000000007</v>
      </c>
      <c r="O26" s="11"/>
    </row>
    <row r="27" spans="1:15">
      <c r="A27" s="11">
        <v>12</v>
      </c>
      <c r="B27" t="s">
        <v>137</v>
      </c>
      <c r="C27">
        <v>1438.764893</v>
      </c>
      <c r="D27">
        <v>0.98796300000000004</v>
      </c>
      <c r="E27">
        <v>5629.6240230000003</v>
      </c>
      <c r="F27">
        <v>22.317488000000001</v>
      </c>
      <c r="G27">
        <v>64.566269000000005</v>
      </c>
      <c r="H27">
        <v>1.0180419999999999</v>
      </c>
      <c r="I27">
        <v>65.722092000000004</v>
      </c>
      <c r="J27">
        <v>2359.5546880000002</v>
      </c>
      <c r="K27">
        <v>12.507040999999999</v>
      </c>
      <c r="L27" t="s">
        <v>137</v>
      </c>
      <c r="M27" s="11">
        <v>12</v>
      </c>
      <c r="N27" s="43">
        <f t="shared" si="0"/>
        <v>65722.092000000004</v>
      </c>
      <c r="O27" s="11"/>
    </row>
    <row r="28" spans="1:15">
      <c r="A28" s="11">
        <v>11</v>
      </c>
      <c r="B28" t="s">
        <v>138</v>
      </c>
      <c r="C28">
        <v>1213.213135</v>
      </c>
      <c r="D28">
        <v>1.2291300000000001</v>
      </c>
      <c r="E28">
        <v>5700.7797849999997</v>
      </c>
      <c r="F28">
        <v>22.164878999999999</v>
      </c>
      <c r="G28">
        <v>65.510323</v>
      </c>
      <c r="H28">
        <v>1.262186</v>
      </c>
      <c r="I28">
        <v>69.614563000000004</v>
      </c>
      <c r="J28">
        <v>2499.3020019999999</v>
      </c>
      <c r="K28">
        <v>12.039552</v>
      </c>
      <c r="L28" t="s">
        <v>138</v>
      </c>
      <c r="M28" s="11">
        <v>11</v>
      </c>
      <c r="N28" s="43">
        <f t="shared" si="0"/>
        <v>69614.563000000009</v>
      </c>
      <c r="O28" s="11"/>
    </row>
    <row r="29" spans="1:15">
      <c r="A29" s="11">
        <v>10</v>
      </c>
      <c r="B29" t="s">
        <v>139</v>
      </c>
      <c r="C29">
        <v>1440</v>
      </c>
      <c r="D29">
        <v>1.58745</v>
      </c>
      <c r="E29">
        <v>5731.2841799999997</v>
      </c>
      <c r="F29">
        <v>22.427797000000002</v>
      </c>
      <c r="G29">
        <v>65.805060999999995</v>
      </c>
      <c r="H29">
        <v>1.605488</v>
      </c>
      <c r="I29">
        <v>105.611259</v>
      </c>
      <c r="J29">
        <v>3791.6552729999999</v>
      </c>
      <c r="K29">
        <v>12.235236</v>
      </c>
      <c r="L29" t="s">
        <v>139</v>
      </c>
      <c r="M29" s="11">
        <v>10</v>
      </c>
      <c r="N29" s="43">
        <f t="shared" si="0"/>
        <v>105611.25900000001</v>
      </c>
      <c r="O29" s="11"/>
    </row>
    <row r="30" spans="1:15">
      <c r="A30" s="11">
        <v>9</v>
      </c>
      <c r="B30" t="s">
        <v>140</v>
      </c>
      <c r="C30">
        <v>1440</v>
      </c>
      <c r="D30">
        <v>1.688048</v>
      </c>
      <c r="E30">
        <v>5748.3222660000001</v>
      </c>
      <c r="F30">
        <v>22.488748999999999</v>
      </c>
      <c r="G30">
        <v>65.999588000000003</v>
      </c>
      <c r="H30">
        <v>1.714337</v>
      </c>
      <c r="I30">
        <v>113.084412</v>
      </c>
      <c r="J30">
        <v>4059.9565429999998</v>
      </c>
      <c r="K30">
        <v>12.313101</v>
      </c>
      <c r="L30" t="s">
        <v>140</v>
      </c>
      <c r="M30" s="11">
        <v>9</v>
      </c>
      <c r="N30" s="43">
        <f t="shared" si="0"/>
        <v>113084.412</v>
      </c>
      <c r="O30" s="11"/>
    </row>
    <row r="31" spans="1:15">
      <c r="A31" s="11">
        <v>8</v>
      </c>
      <c r="B31" t="s">
        <v>141</v>
      </c>
      <c r="C31">
        <v>1440</v>
      </c>
      <c r="D31">
        <v>1.7830379999999999</v>
      </c>
      <c r="E31">
        <v>5730.4072269999997</v>
      </c>
      <c r="F31">
        <v>22.508970000000001</v>
      </c>
      <c r="G31">
        <v>65.767432999999997</v>
      </c>
      <c r="H31">
        <v>1.8031889999999999</v>
      </c>
      <c r="I31">
        <v>118.557137</v>
      </c>
      <c r="J31">
        <v>4256.4384769999997</v>
      </c>
      <c r="K31">
        <v>12.334816999999999</v>
      </c>
      <c r="L31" t="s">
        <v>141</v>
      </c>
      <c r="M31" s="11">
        <v>8</v>
      </c>
      <c r="N31" s="43">
        <f t="shared" si="0"/>
        <v>118557.137</v>
      </c>
      <c r="O31" s="11"/>
    </row>
    <row r="32" spans="1:15">
      <c r="A32" s="21">
        <v>7</v>
      </c>
      <c r="B32" t="s">
        <v>142</v>
      </c>
      <c r="C32">
        <v>1440</v>
      </c>
      <c r="D32">
        <v>1.637292</v>
      </c>
      <c r="E32">
        <v>5737.3159180000002</v>
      </c>
      <c r="F32">
        <v>22.734911</v>
      </c>
      <c r="G32">
        <v>65.778480999999999</v>
      </c>
      <c r="H32">
        <v>1.6568099999999999</v>
      </c>
      <c r="I32">
        <v>108.984627</v>
      </c>
      <c r="J32">
        <v>3912.7661130000001</v>
      </c>
      <c r="K32">
        <v>12.294105999999999</v>
      </c>
      <c r="L32" t="s">
        <v>142</v>
      </c>
      <c r="M32" s="11">
        <v>7</v>
      </c>
      <c r="N32" s="43">
        <f t="shared" si="0"/>
        <v>108984.62700000001</v>
      </c>
      <c r="O32" s="11"/>
    </row>
    <row r="33" spans="1:15">
      <c r="A33" s="11">
        <v>6</v>
      </c>
      <c r="B33" t="s">
        <v>143</v>
      </c>
      <c r="C33">
        <v>1439.800293</v>
      </c>
      <c r="D33">
        <v>1.270248</v>
      </c>
      <c r="E33">
        <v>5537.5883789999998</v>
      </c>
      <c r="F33">
        <v>22.552344999999999</v>
      </c>
      <c r="G33">
        <v>63.341923000000001</v>
      </c>
      <c r="H33">
        <v>1.29861</v>
      </c>
      <c r="I33">
        <v>82.340751999999995</v>
      </c>
      <c r="J33">
        <v>2956.1977539999998</v>
      </c>
      <c r="K33">
        <v>12.309589000000001</v>
      </c>
      <c r="L33" t="s">
        <v>143</v>
      </c>
      <c r="M33" s="11">
        <v>6</v>
      </c>
      <c r="N33" s="43">
        <f t="shared" si="0"/>
        <v>82340.751999999993</v>
      </c>
      <c r="O33" s="11"/>
    </row>
    <row r="34" spans="1:15">
      <c r="A34" s="11">
        <v>5</v>
      </c>
      <c r="B34" t="s">
        <v>144</v>
      </c>
      <c r="C34">
        <v>1439.9672849999999</v>
      </c>
      <c r="D34">
        <v>1.19594</v>
      </c>
      <c r="E34">
        <v>5681.8803710000002</v>
      </c>
      <c r="F34">
        <v>22.643148</v>
      </c>
      <c r="G34">
        <v>65.117560999999995</v>
      </c>
      <c r="H34">
        <v>1.2250989999999999</v>
      </c>
      <c r="I34">
        <v>79.771027000000004</v>
      </c>
      <c r="J34">
        <v>2863.939453</v>
      </c>
      <c r="K34">
        <v>12.304713</v>
      </c>
      <c r="L34" t="s">
        <v>144</v>
      </c>
      <c r="M34" s="11">
        <v>5</v>
      </c>
      <c r="N34" s="43">
        <f t="shared" si="0"/>
        <v>79771.027000000002</v>
      </c>
      <c r="O34" s="11"/>
    </row>
    <row r="35" spans="1:15">
      <c r="A35" s="11">
        <v>4</v>
      </c>
      <c r="B35" t="s">
        <v>145</v>
      </c>
      <c r="C35">
        <v>1439.9998780000001</v>
      </c>
      <c r="D35">
        <v>1.5908279999999999</v>
      </c>
      <c r="E35">
        <v>5689.8535160000001</v>
      </c>
      <c r="F35">
        <v>22.612438000000001</v>
      </c>
      <c r="G35">
        <v>65.224441999999996</v>
      </c>
      <c r="H35">
        <v>1.613049</v>
      </c>
      <c r="I35">
        <v>105.288269</v>
      </c>
      <c r="J35">
        <v>3780.0593260000001</v>
      </c>
      <c r="K35">
        <v>12.258794999999999</v>
      </c>
      <c r="L35" t="s">
        <v>145</v>
      </c>
      <c r="M35" s="11">
        <v>4</v>
      </c>
      <c r="N35" s="43">
        <f t="shared" si="0"/>
        <v>105288.269</v>
      </c>
      <c r="O35" s="11"/>
    </row>
    <row r="36" spans="1:15">
      <c r="A36" s="11">
        <v>3</v>
      </c>
      <c r="B36" t="s">
        <v>146</v>
      </c>
      <c r="C36">
        <v>1440.0001219999999</v>
      </c>
      <c r="D36">
        <v>1.700359</v>
      </c>
      <c r="E36">
        <v>5608.6459960000002</v>
      </c>
      <c r="F36">
        <v>22.604863999999999</v>
      </c>
      <c r="G36">
        <v>64.225975000000005</v>
      </c>
      <c r="H36">
        <v>1.720178</v>
      </c>
      <c r="I36">
        <v>110.44266500000001</v>
      </c>
      <c r="J36">
        <v>3965.1125489999999</v>
      </c>
      <c r="K36">
        <v>12.171144999999999</v>
      </c>
      <c r="L36" t="s">
        <v>146</v>
      </c>
      <c r="M36" s="11">
        <v>3</v>
      </c>
      <c r="N36" s="43">
        <f t="shared" si="0"/>
        <v>110442.66500000001</v>
      </c>
      <c r="O36" s="11"/>
    </row>
    <row r="37" spans="1:15">
      <c r="A37" s="11">
        <v>2</v>
      </c>
      <c r="B37" t="s">
        <v>147</v>
      </c>
      <c r="C37">
        <v>1439.9998780000001</v>
      </c>
      <c r="D37">
        <v>1.8593820000000001</v>
      </c>
      <c r="E37">
        <v>5541.5747069999998</v>
      </c>
      <c r="F37">
        <v>22.453375000000001</v>
      </c>
      <c r="G37">
        <v>63.421322000000004</v>
      </c>
      <c r="H37">
        <v>1.877723</v>
      </c>
      <c r="I37">
        <v>119.092735</v>
      </c>
      <c r="J37">
        <v>4275.6674800000001</v>
      </c>
      <c r="K37">
        <v>12.320129</v>
      </c>
      <c r="L37" t="s">
        <v>147</v>
      </c>
      <c r="M37" s="11">
        <v>2</v>
      </c>
      <c r="N37" s="43">
        <f t="shared" si="0"/>
        <v>119092.735</v>
      </c>
      <c r="O37" s="11"/>
    </row>
    <row r="38" spans="1:15">
      <c r="A38" s="11">
        <v>1</v>
      </c>
      <c r="B38" t="s">
        <v>148</v>
      </c>
      <c r="C38">
        <v>1440</v>
      </c>
      <c r="D38">
        <v>1.608201</v>
      </c>
      <c r="E38">
        <v>5740.7192379999997</v>
      </c>
      <c r="F38">
        <v>22.546306999999999</v>
      </c>
      <c r="G38">
        <v>65.885551000000007</v>
      </c>
      <c r="H38">
        <v>1.627364</v>
      </c>
      <c r="I38">
        <v>107.254395</v>
      </c>
      <c r="J38">
        <v>3850.647461</v>
      </c>
      <c r="K38">
        <v>12.312017000000001</v>
      </c>
      <c r="L38" t="s">
        <v>148</v>
      </c>
      <c r="M38" s="11">
        <v>1</v>
      </c>
      <c r="N38" s="43">
        <f>I38*1000</f>
        <v>107254.395</v>
      </c>
      <c r="O38" s="11"/>
    </row>
    <row r="39" spans="1:15">
      <c r="A39" s="44"/>
      <c r="B39" s="44"/>
      <c r="C39" s="44"/>
      <c r="D39" s="44"/>
      <c r="E39" s="44"/>
      <c r="F39" s="44"/>
      <c r="G39" s="44"/>
      <c r="H39" s="44"/>
      <c r="I39" s="45"/>
      <c r="J39" s="44"/>
      <c r="K39" s="44"/>
      <c r="L39" s="44"/>
      <c r="M39" s="44"/>
      <c r="N39" s="44"/>
      <c r="O39" s="44"/>
    </row>
    <row r="40" spans="1:15" ht="15" customHeight="1">
      <c r="A40" s="44"/>
      <c r="B40" s="109" t="s">
        <v>74</v>
      </c>
      <c r="C40" s="109"/>
      <c r="D40" s="110"/>
      <c r="E40" s="46">
        <v>5</v>
      </c>
      <c r="F40" s="47"/>
      <c r="G40" s="47"/>
      <c r="H40" s="47"/>
      <c r="I40" s="45" t="s">
        <v>75</v>
      </c>
      <c r="J40" s="44"/>
      <c r="K40" s="44"/>
      <c r="L40" s="44"/>
      <c r="M40" s="44"/>
      <c r="N40" s="44"/>
      <c r="O40" s="44"/>
    </row>
    <row r="41" spans="1:15" ht="15" customHeight="1">
      <c r="A41" s="44"/>
      <c r="B41" s="109" t="s">
        <v>76</v>
      </c>
      <c r="C41" s="109"/>
      <c r="D41" s="110"/>
      <c r="E41" s="46">
        <v>0</v>
      </c>
      <c r="F41" s="47"/>
      <c r="G41" s="47"/>
      <c r="H41" s="45"/>
      <c r="I41" s="45" t="s">
        <v>23</v>
      </c>
      <c r="J41" s="48"/>
      <c r="K41" s="49"/>
      <c r="L41" s="49"/>
      <c r="M41" s="44"/>
      <c r="N41" s="44"/>
      <c r="O41" s="44"/>
    </row>
    <row r="42" spans="1:15" ht="15" customHeight="1">
      <c r="A42" s="44"/>
      <c r="B42" s="109" t="s">
        <v>77</v>
      </c>
      <c r="C42" s="109"/>
      <c r="D42" s="110"/>
      <c r="E42" s="46">
        <f>SUM(E40:E41)</f>
        <v>5</v>
      </c>
      <c r="F42" s="47"/>
      <c r="G42" s="47"/>
      <c r="H42" s="50"/>
      <c r="I42" s="45" t="s">
        <v>78</v>
      </c>
      <c r="J42" s="48" t="s">
        <v>14</v>
      </c>
      <c r="K42" s="49"/>
      <c r="L42" s="49"/>
      <c r="M42" s="44"/>
      <c r="N42" s="44"/>
      <c r="O42" s="44"/>
    </row>
    <row r="43" spans="1:15" ht="15" customHeight="1">
      <c r="A43" s="44"/>
      <c r="B43" s="107" t="s">
        <v>79</v>
      </c>
      <c r="C43" s="107"/>
      <c r="D43" s="108"/>
      <c r="E43" s="46">
        <v>5</v>
      </c>
      <c r="F43" s="47"/>
      <c r="G43" s="47"/>
      <c r="H43" s="50"/>
      <c r="I43" s="45" t="s">
        <v>15</v>
      </c>
      <c r="J43" s="48" t="s">
        <v>16</v>
      </c>
      <c r="K43" s="44"/>
      <c r="L43" s="45" t="s">
        <v>18</v>
      </c>
      <c r="M43" s="44"/>
      <c r="N43" s="51">
        <v>310</v>
      </c>
      <c r="O43" s="44"/>
    </row>
    <row r="44" spans="1:15" ht="15" customHeight="1">
      <c r="A44" s="44"/>
      <c r="B44" s="107" t="s">
        <v>80</v>
      </c>
      <c r="C44" s="107"/>
      <c r="D44" s="108"/>
      <c r="E44" s="46">
        <f>E42-E43</f>
        <v>0</v>
      </c>
      <c r="F44" s="47"/>
      <c r="G44" s="47"/>
      <c r="H44" s="47"/>
      <c r="I44" s="45" t="s">
        <v>81</v>
      </c>
      <c r="J44" s="48" t="s">
        <v>19</v>
      </c>
      <c r="K44" s="44"/>
      <c r="L44" s="44"/>
      <c r="M44" s="44"/>
      <c r="N44" s="44"/>
      <c r="O44" s="44"/>
    </row>
    <row r="45" spans="1:15" ht="15" customHeight="1">
      <c r="A45" s="44"/>
      <c r="B45" s="107" t="s">
        <v>82</v>
      </c>
      <c r="C45" s="107"/>
      <c r="D45" s="108"/>
      <c r="E45" s="52" t="e">
        <f>SUM(#REF!)/1000</f>
        <v>#REF!</v>
      </c>
      <c r="F45" s="53" t="s">
        <v>83</v>
      </c>
      <c r="G45" s="47"/>
      <c r="H45" s="54"/>
      <c r="I45" s="45" t="s">
        <v>84</v>
      </c>
      <c r="J45" s="48" t="s">
        <v>19</v>
      </c>
      <c r="K45" s="48"/>
      <c r="L45" s="48"/>
      <c r="M45" s="48"/>
      <c r="N45" s="48"/>
      <c r="O45" s="48"/>
    </row>
    <row r="46" spans="1:15" ht="15" customHeight="1">
      <c r="A46" s="44"/>
      <c r="B46" s="107" t="s">
        <v>85</v>
      </c>
      <c r="C46" s="107"/>
      <c r="D46" s="108"/>
      <c r="E46" s="52" t="e">
        <f>E44/E45</f>
        <v>#REF!</v>
      </c>
      <c r="F46" s="53" t="s">
        <v>86</v>
      </c>
      <c r="G46" s="54"/>
      <c r="H46" s="54"/>
      <c r="I46" s="45" t="s">
        <v>87</v>
      </c>
      <c r="J46" s="48"/>
      <c r="K46" s="48"/>
      <c r="L46" s="48"/>
      <c r="M46" s="48"/>
      <c r="N46" s="48"/>
      <c r="O46" s="48"/>
    </row>
    <row r="47" spans="1:15" ht="15.75" customHeight="1">
      <c r="A47" s="44"/>
      <c r="B47" s="107" t="s">
        <v>88</v>
      </c>
      <c r="C47" s="107"/>
      <c r="D47" s="108"/>
      <c r="E47" s="52">
        <v>0.05</v>
      </c>
      <c r="F47" s="53" t="s">
        <v>86</v>
      </c>
      <c r="G47" s="54"/>
      <c r="H47" s="54"/>
      <c r="I47" s="45" t="s">
        <v>21</v>
      </c>
      <c r="J47" s="3"/>
      <c r="K47" s="54"/>
      <c r="L47" s="54"/>
      <c r="M47" s="54"/>
      <c r="N47" s="54"/>
      <c r="O47" s="54"/>
    </row>
    <row r="48" spans="1:1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</sheetData>
  <mergeCells count="8">
    <mergeCell ref="B46:D46"/>
    <mergeCell ref="B47:D47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O28" sqref="O28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B6" t="s">
        <v>195</v>
      </c>
      <c r="C6" t="s">
        <v>13</v>
      </c>
      <c r="D6">
        <v>515427</v>
      </c>
      <c r="E6">
        <v>72008</v>
      </c>
      <c r="F6">
        <v>7.2809699999999999</v>
      </c>
      <c r="G6">
        <v>0</v>
      </c>
      <c r="H6">
        <v>88.885000000000005</v>
      </c>
      <c r="I6">
        <v>20.3</v>
      </c>
      <c r="J6">
        <v>15.7</v>
      </c>
      <c r="K6">
        <v>48.3</v>
      </c>
      <c r="L6">
        <v>1.0139</v>
      </c>
      <c r="M6">
        <v>83.778000000000006</v>
      </c>
      <c r="N6">
        <v>91.837999999999994</v>
      </c>
      <c r="O6">
        <v>88.834999999999994</v>
      </c>
      <c r="P6">
        <v>13.5</v>
      </c>
      <c r="Q6">
        <v>30.2</v>
      </c>
      <c r="R6">
        <v>15.9</v>
      </c>
      <c r="S6">
        <v>5.28</v>
      </c>
      <c r="T6" s="22">
        <v>31</v>
      </c>
      <c r="U6" s="23">
        <f>D6-D7</f>
        <v>335</v>
      </c>
      <c r="V6" s="24">
        <v>1</v>
      </c>
    </row>
    <row r="7" spans="1:22">
      <c r="A7" s="16">
        <v>31</v>
      </c>
      <c r="B7" t="s">
        <v>196</v>
      </c>
      <c r="C7" t="s">
        <v>13</v>
      </c>
      <c r="D7">
        <v>515092</v>
      </c>
      <c r="E7">
        <v>71961</v>
      </c>
      <c r="F7">
        <v>7.1049699999999998</v>
      </c>
      <c r="G7">
        <v>0</v>
      </c>
      <c r="H7">
        <v>88.587999999999994</v>
      </c>
      <c r="I7">
        <v>22.5</v>
      </c>
      <c r="J7">
        <v>17.899999999999999</v>
      </c>
      <c r="K7">
        <v>53.3</v>
      </c>
      <c r="L7">
        <v>1.0134000000000001</v>
      </c>
      <c r="M7">
        <v>84.105000000000004</v>
      </c>
      <c r="N7">
        <v>90.921000000000006</v>
      </c>
      <c r="O7">
        <v>86.914000000000001</v>
      </c>
      <c r="P7">
        <v>15.4</v>
      </c>
      <c r="Q7">
        <v>33.1</v>
      </c>
      <c r="R7">
        <v>17.2</v>
      </c>
      <c r="S7">
        <v>5.28</v>
      </c>
      <c r="T7" s="16">
        <v>30</v>
      </c>
      <c r="U7" s="23">
        <f>D7-D8</f>
        <v>393</v>
      </c>
      <c r="V7" s="4"/>
    </row>
    <row r="8" spans="1:22">
      <c r="A8" s="16">
        <v>30</v>
      </c>
      <c r="B8" t="s">
        <v>177</v>
      </c>
      <c r="C8" t="s">
        <v>13</v>
      </c>
      <c r="D8">
        <v>514699</v>
      </c>
      <c r="E8">
        <v>71905</v>
      </c>
      <c r="F8">
        <v>7.0565579999999999</v>
      </c>
      <c r="G8">
        <v>0</v>
      </c>
      <c r="H8">
        <v>88.088999999999999</v>
      </c>
      <c r="I8">
        <v>21.7</v>
      </c>
      <c r="J8">
        <v>21</v>
      </c>
      <c r="K8">
        <v>49</v>
      </c>
      <c r="L8">
        <v>1.0132000000000001</v>
      </c>
      <c r="M8">
        <v>83.673000000000002</v>
      </c>
      <c r="N8">
        <v>90.912000000000006</v>
      </c>
      <c r="O8">
        <v>86.441999999999993</v>
      </c>
      <c r="P8">
        <v>16.100000000000001</v>
      </c>
      <c r="Q8">
        <v>30.1</v>
      </c>
      <c r="R8">
        <v>17.8</v>
      </c>
      <c r="S8">
        <v>5.28</v>
      </c>
      <c r="T8" s="16">
        <v>29</v>
      </c>
      <c r="U8" s="23">
        <f>D8-D9</f>
        <v>476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514223</v>
      </c>
      <c r="E9">
        <v>71838</v>
      </c>
      <c r="F9">
        <v>7.0167960000000003</v>
      </c>
      <c r="G9">
        <v>0</v>
      </c>
      <c r="H9">
        <v>88.209000000000003</v>
      </c>
      <c r="I9">
        <v>20.399999999999999</v>
      </c>
      <c r="J9">
        <v>19.2</v>
      </c>
      <c r="K9">
        <v>73.3</v>
      </c>
      <c r="L9">
        <v>1.0132000000000001</v>
      </c>
      <c r="M9">
        <v>83.772000000000006</v>
      </c>
      <c r="N9">
        <v>91.462000000000003</v>
      </c>
      <c r="O9">
        <v>85.751999999999995</v>
      </c>
      <c r="P9">
        <v>14.3</v>
      </c>
      <c r="Q9">
        <v>30</v>
      </c>
      <c r="R9">
        <v>17.399999999999999</v>
      </c>
      <c r="S9">
        <v>5.28</v>
      </c>
      <c r="T9" s="22">
        <v>28</v>
      </c>
      <c r="U9" s="23">
        <f t="shared" ref="U9:U36" si="0">D9-D10</f>
        <v>422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513801</v>
      </c>
      <c r="E10">
        <v>71778</v>
      </c>
      <c r="F10">
        <v>7.0421950000000004</v>
      </c>
      <c r="G10">
        <v>0</v>
      </c>
      <c r="H10">
        <v>91.213999999999999</v>
      </c>
      <c r="I10">
        <v>22.4</v>
      </c>
      <c r="J10">
        <v>9.4</v>
      </c>
      <c r="K10">
        <v>57.6</v>
      </c>
      <c r="L10">
        <v>1.0133000000000001</v>
      </c>
      <c r="M10">
        <v>85.802000000000007</v>
      </c>
      <c r="N10">
        <v>93.42</v>
      </c>
      <c r="O10">
        <v>85.94</v>
      </c>
      <c r="P10">
        <v>13.5</v>
      </c>
      <c r="Q10">
        <v>35.200000000000003</v>
      </c>
      <c r="R10">
        <v>16.899999999999999</v>
      </c>
      <c r="S10">
        <v>5.28</v>
      </c>
      <c r="T10" s="16">
        <v>27</v>
      </c>
      <c r="U10" s="23">
        <f t="shared" si="0"/>
        <v>174</v>
      </c>
      <c r="V10" s="16"/>
    </row>
    <row r="11" spans="1:22">
      <c r="A11" s="16">
        <v>27</v>
      </c>
      <c r="B11" t="s">
        <v>174</v>
      </c>
      <c r="C11" t="s">
        <v>13</v>
      </c>
      <c r="D11">
        <v>513627</v>
      </c>
      <c r="E11">
        <v>71754</v>
      </c>
      <c r="F11">
        <v>7.5446039999999996</v>
      </c>
      <c r="G11">
        <v>0</v>
      </c>
      <c r="H11">
        <v>91.406999999999996</v>
      </c>
      <c r="I11">
        <v>21.6</v>
      </c>
      <c r="J11">
        <v>13.1</v>
      </c>
      <c r="K11">
        <v>51.3</v>
      </c>
      <c r="L11">
        <v>1.0145999999999999</v>
      </c>
      <c r="M11">
        <v>87.953000000000003</v>
      </c>
      <c r="N11">
        <v>93.712999999999994</v>
      </c>
      <c r="O11">
        <v>92.128</v>
      </c>
      <c r="P11">
        <v>14.3</v>
      </c>
      <c r="Q11">
        <v>33.6</v>
      </c>
      <c r="R11">
        <v>15.1</v>
      </c>
      <c r="S11">
        <v>5.28</v>
      </c>
      <c r="T11" s="16">
        <v>26</v>
      </c>
      <c r="U11" s="23">
        <f t="shared" si="0"/>
        <v>265</v>
      </c>
      <c r="V11" s="16"/>
    </row>
    <row r="12" spans="1:22">
      <c r="A12" s="16">
        <v>26</v>
      </c>
      <c r="B12" t="s">
        <v>173</v>
      </c>
      <c r="C12" t="s">
        <v>13</v>
      </c>
      <c r="D12">
        <v>513362</v>
      </c>
      <c r="E12">
        <v>71718</v>
      </c>
      <c r="F12">
        <v>7.2806340000000001</v>
      </c>
      <c r="G12">
        <v>0</v>
      </c>
      <c r="H12">
        <v>89.185000000000002</v>
      </c>
      <c r="I12">
        <v>21.6</v>
      </c>
      <c r="J12">
        <v>23.6</v>
      </c>
      <c r="K12">
        <v>76.900000000000006</v>
      </c>
      <c r="L12">
        <v>1.0137</v>
      </c>
      <c r="M12">
        <v>85.063999999999993</v>
      </c>
      <c r="N12">
        <v>92.733999999999995</v>
      </c>
      <c r="O12">
        <v>89.539000000000001</v>
      </c>
      <c r="P12">
        <v>14.8</v>
      </c>
      <c r="Q12">
        <v>32.1</v>
      </c>
      <c r="R12">
        <v>17.899999999999999</v>
      </c>
      <c r="S12">
        <v>5.28</v>
      </c>
      <c r="T12" s="16">
        <v>25</v>
      </c>
      <c r="U12" s="23">
        <f t="shared" si="0"/>
        <v>539</v>
      </c>
      <c r="V12" s="16"/>
    </row>
    <row r="13" spans="1:22">
      <c r="A13" s="16">
        <v>25</v>
      </c>
      <c r="B13" t="s">
        <v>172</v>
      </c>
      <c r="C13" t="s">
        <v>13</v>
      </c>
      <c r="D13">
        <v>512823</v>
      </c>
      <c r="E13">
        <v>71643</v>
      </c>
      <c r="F13">
        <v>7.3829969999999996</v>
      </c>
      <c r="G13">
        <v>0</v>
      </c>
      <c r="H13">
        <v>89.370999999999995</v>
      </c>
      <c r="I13">
        <v>20.3</v>
      </c>
      <c r="J13">
        <v>17.899999999999999</v>
      </c>
      <c r="K13">
        <v>68.3</v>
      </c>
      <c r="L13">
        <v>1.0143</v>
      </c>
      <c r="M13">
        <v>85.156999999999996</v>
      </c>
      <c r="N13">
        <v>93.176000000000002</v>
      </c>
      <c r="O13">
        <v>89.927999999999997</v>
      </c>
      <c r="P13">
        <v>14</v>
      </c>
      <c r="Q13">
        <v>29.1</v>
      </c>
      <c r="R13">
        <v>15.1</v>
      </c>
      <c r="S13">
        <v>5.28</v>
      </c>
      <c r="T13" s="16">
        <v>24</v>
      </c>
      <c r="U13" s="23">
        <f t="shared" si="0"/>
        <v>390</v>
      </c>
      <c r="V13" s="16"/>
    </row>
    <row r="14" spans="1:22">
      <c r="A14" s="16">
        <v>24</v>
      </c>
      <c r="B14" t="s">
        <v>171</v>
      </c>
      <c r="C14" t="s">
        <v>13</v>
      </c>
      <c r="D14">
        <v>512433</v>
      </c>
      <c r="E14">
        <v>71588</v>
      </c>
      <c r="F14">
        <v>7.0302540000000002</v>
      </c>
      <c r="G14">
        <v>0</v>
      </c>
      <c r="H14">
        <v>88.552000000000007</v>
      </c>
      <c r="I14">
        <v>21.8</v>
      </c>
      <c r="J14">
        <v>20.2</v>
      </c>
      <c r="K14">
        <v>55</v>
      </c>
      <c r="L14">
        <v>1.0133000000000001</v>
      </c>
      <c r="M14">
        <v>85.358999999999995</v>
      </c>
      <c r="N14">
        <v>91.441000000000003</v>
      </c>
      <c r="O14">
        <v>85.617999999999995</v>
      </c>
      <c r="P14">
        <v>15.3</v>
      </c>
      <c r="Q14">
        <v>30.6</v>
      </c>
      <c r="R14">
        <v>16.5</v>
      </c>
      <c r="S14">
        <v>5.28</v>
      </c>
      <c r="T14" s="16">
        <v>23</v>
      </c>
      <c r="U14" s="23">
        <f t="shared" si="0"/>
        <v>452</v>
      </c>
      <c r="V14" s="16"/>
    </row>
    <row r="15" spans="1:22">
      <c r="A15" s="16">
        <v>23</v>
      </c>
      <c r="B15" t="s">
        <v>170</v>
      </c>
      <c r="C15" t="s">
        <v>13</v>
      </c>
      <c r="D15">
        <v>511981</v>
      </c>
      <c r="E15">
        <v>71524</v>
      </c>
      <c r="F15">
        <v>7.0736169999999996</v>
      </c>
      <c r="G15">
        <v>0</v>
      </c>
      <c r="H15">
        <v>88.947000000000003</v>
      </c>
      <c r="I15">
        <v>21.9</v>
      </c>
      <c r="J15">
        <v>18.8</v>
      </c>
      <c r="K15">
        <v>56</v>
      </c>
      <c r="L15">
        <v>1.0135000000000001</v>
      </c>
      <c r="M15">
        <v>85.724000000000004</v>
      </c>
      <c r="N15">
        <v>91.789000000000001</v>
      </c>
      <c r="O15">
        <v>86.042000000000002</v>
      </c>
      <c r="P15">
        <v>14.1</v>
      </c>
      <c r="Q15">
        <v>33</v>
      </c>
      <c r="R15">
        <v>16</v>
      </c>
      <c r="S15">
        <v>5.28</v>
      </c>
      <c r="T15" s="16">
        <v>22</v>
      </c>
      <c r="U15" s="23">
        <f t="shared" si="0"/>
        <v>417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511564</v>
      </c>
      <c r="E16">
        <v>71466</v>
      </c>
      <c r="F16">
        <v>7.1239379999999999</v>
      </c>
      <c r="G16">
        <v>0</v>
      </c>
      <c r="H16">
        <v>89.921999999999997</v>
      </c>
      <c r="I16">
        <v>22.5</v>
      </c>
      <c r="J16">
        <v>20.9</v>
      </c>
      <c r="K16">
        <v>55.6</v>
      </c>
      <c r="L16">
        <v>1.0134000000000001</v>
      </c>
      <c r="M16">
        <v>86.162000000000006</v>
      </c>
      <c r="N16">
        <v>94.822000000000003</v>
      </c>
      <c r="O16">
        <v>87.158000000000001</v>
      </c>
      <c r="P16">
        <v>13.6</v>
      </c>
      <c r="Q16">
        <v>33.299999999999997</v>
      </c>
      <c r="R16">
        <v>17.2</v>
      </c>
      <c r="S16">
        <v>5.28</v>
      </c>
      <c r="T16" s="22">
        <v>21</v>
      </c>
      <c r="U16" s="23">
        <f t="shared" si="0"/>
        <v>475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511089</v>
      </c>
      <c r="E17">
        <v>71399</v>
      </c>
      <c r="F17">
        <v>7.3105229999999999</v>
      </c>
      <c r="G17">
        <v>0</v>
      </c>
      <c r="H17">
        <v>91.301000000000002</v>
      </c>
      <c r="I17">
        <v>22.4</v>
      </c>
      <c r="J17">
        <v>9.6</v>
      </c>
      <c r="K17">
        <v>48.8</v>
      </c>
      <c r="L17">
        <v>1.0138</v>
      </c>
      <c r="M17">
        <v>87.052999999999997</v>
      </c>
      <c r="N17">
        <v>93.247</v>
      </c>
      <c r="O17">
        <v>89.632000000000005</v>
      </c>
      <c r="P17">
        <v>12.8</v>
      </c>
      <c r="Q17">
        <v>36.1</v>
      </c>
      <c r="R17">
        <v>17</v>
      </c>
      <c r="S17">
        <v>5.28</v>
      </c>
      <c r="T17" s="16">
        <v>20</v>
      </c>
      <c r="U17" s="23">
        <f t="shared" si="0"/>
        <v>176</v>
      </c>
      <c r="V17" s="16"/>
    </row>
    <row r="18" spans="1:22">
      <c r="A18" s="16">
        <v>20</v>
      </c>
      <c r="B18" t="s">
        <v>167</v>
      </c>
      <c r="C18" t="s">
        <v>13</v>
      </c>
      <c r="D18">
        <v>510913</v>
      </c>
      <c r="E18">
        <v>71375</v>
      </c>
      <c r="F18">
        <v>7.4544959999999998</v>
      </c>
      <c r="G18">
        <v>0</v>
      </c>
      <c r="H18">
        <v>91.731999999999999</v>
      </c>
      <c r="I18">
        <v>21.7</v>
      </c>
      <c r="J18">
        <v>14.6</v>
      </c>
      <c r="K18">
        <v>49.1</v>
      </c>
      <c r="L18">
        <v>1.0142</v>
      </c>
      <c r="M18">
        <v>89.046000000000006</v>
      </c>
      <c r="N18">
        <v>94.417000000000002</v>
      </c>
      <c r="O18">
        <v>91.501999999999995</v>
      </c>
      <c r="P18">
        <v>15.5</v>
      </c>
      <c r="Q18">
        <v>31.9</v>
      </c>
      <c r="R18">
        <v>16.7</v>
      </c>
      <c r="S18">
        <v>5.29</v>
      </c>
      <c r="T18" s="16">
        <v>19</v>
      </c>
      <c r="U18" s="23">
        <f t="shared" si="0"/>
        <v>310</v>
      </c>
      <c r="V18" s="16"/>
    </row>
    <row r="19" spans="1:22">
      <c r="A19" s="16">
        <v>19</v>
      </c>
      <c r="B19" t="s">
        <v>166</v>
      </c>
      <c r="C19" t="s">
        <v>13</v>
      </c>
      <c r="D19">
        <v>510603</v>
      </c>
      <c r="E19">
        <v>71333</v>
      </c>
      <c r="F19">
        <v>7.4034240000000002</v>
      </c>
      <c r="G19">
        <v>0</v>
      </c>
      <c r="H19">
        <v>90.855999999999995</v>
      </c>
      <c r="I19">
        <v>21.1</v>
      </c>
      <c r="J19">
        <v>18.3</v>
      </c>
      <c r="K19">
        <v>52.7</v>
      </c>
      <c r="L19">
        <v>1.0141</v>
      </c>
      <c r="M19">
        <v>87.31</v>
      </c>
      <c r="N19">
        <v>93.495999999999995</v>
      </c>
      <c r="O19">
        <v>90.757000000000005</v>
      </c>
      <c r="P19">
        <v>15.9</v>
      </c>
      <c r="Q19">
        <v>30.1</v>
      </c>
      <c r="R19">
        <v>16.600000000000001</v>
      </c>
      <c r="S19">
        <v>5.28</v>
      </c>
      <c r="T19" s="16">
        <v>18</v>
      </c>
      <c r="U19" s="23">
        <f t="shared" si="0"/>
        <v>404</v>
      </c>
      <c r="V19" s="16"/>
    </row>
    <row r="20" spans="1:22">
      <c r="A20" s="16">
        <v>18</v>
      </c>
      <c r="B20" t="s">
        <v>165</v>
      </c>
      <c r="C20" t="s">
        <v>13</v>
      </c>
      <c r="D20">
        <v>510199</v>
      </c>
      <c r="E20">
        <v>71277</v>
      </c>
      <c r="F20">
        <v>7.2006360000000003</v>
      </c>
      <c r="G20">
        <v>0</v>
      </c>
      <c r="H20">
        <v>89.391000000000005</v>
      </c>
      <c r="I20">
        <v>21.4</v>
      </c>
      <c r="J20">
        <v>16.100000000000001</v>
      </c>
      <c r="K20">
        <v>54.3</v>
      </c>
      <c r="L20">
        <v>1.0135000000000001</v>
      </c>
      <c r="M20">
        <v>86.412000000000006</v>
      </c>
      <c r="N20">
        <v>91.834999999999994</v>
      </c>
      <c r="O20">
        <v>88.489000000000004</v>
      </c>
      <c r="P20">
        <v>16.399999999999999</v>
      </c>
      <c r="Q20">
        <v>31.1</v>
      </c>
      <c r="R20">
        <v>18</v>
      </c>
      <c r="S20">
        <v>5.29</v>
      </c>
      <c r="T20" s="16">
        <v>17</v>
      </c>
      <c r="U20" s="23">
        <f t="shared" si="0"/>
        <v>343</v>
      </c>
      <c r="V20" s="16"/>
    </row>
    <row r="21" spans="1:22">
      <c r="A21" s="16">
        <v>17</v>
      </c>
      <c r="B21" t="s">
        <v>164</v>
      </c>
      <c r="C21" t="s">
        <v>13</v>
      </c>
      <c r="D21">
        <v>509856</v>
      </c>
      <c r="E21">
        <v>71229</v>
      </c>
      <c r="F21">
        <v>7.1207690000000001</v>
      </c>
      <c r="G21">
        <v>0</v>
      </c>
      <c r="H21">
        <v>89.688000000000002</v>
      </c>
      <c r="I21">
        <v>21.5</v>
      </c>
      <c r="J21">
        <v>20.8</v>
      </c>
      <c r="K21">
        <v>54.5</v>
      </c>
      <c r="L21">
        <v>1.0133000000000001</v>
      </c>
      <c r="M21">
        <v>85.855999999999995</v>
      </c>
      <c r="N21">
        <v>93.284999999999997</v>
      </c>
      <c r="O21">
        <v>87.468999999999994</v>
      </c>
      <c r="P21">
        <v>17</v>
      </c>
      <c r="Q21">
        <v>29.3</v>
      </c>
      <c r="R21">
        <v>18.2</v>
      </c>
      <c r="S21">
        <v>5.28</v>
      </c>
      <c r="T21" s="16">
        <v>16</v>
      </c>
      <c r="U21" s="23">
        <f t="shared" si="0"/>
        <v>474</v>
      </c>
      <c r="V21" s="16"/>
    </row>
    <row r="22" spans="1:22">
      <c r="A22" s="16">
        <v>16</v>
      </c>
      <c r="B22" t="s">
        <v>149</v>
      </c>
      <c r="C22" t="s">
        <v>13</v>
      </c>
      <c r="D22">
        <v>509382</v>
      </c>
      <c r="E22">
        <v>71164</v>
      </c>
      <c r="F22">
        <v>7.1559280000000003</v>
      </c>
      <c r="G22">
        <v>0</v>
      </c>
      <c r="H22">
        <v>89.44</v>
      </c>
      <c r="I22">
        <v>21.9</v>
      </c>
      <c r="J22">
        <v>20.7</v>
      </c>
      <c r="K22">
        <v>57.2</v>
      </c>
      <c r="L22">
        <v>1.0134000000000001</v>
      </c>
      <c r="M22">
        <v>86.38</v>
      </c>
      <c r="N22">
        <v>94.576999999999998</v>
      </c>
      <c r="O22">
        <v>87.852000000000004</v>
      </c>
      <c r="P22">
        <v>17</v>
      </c>
      <c r="Q22">
        <v>31.7</v>
      </c>
      <c r="R22">
        <v>17.899999999999999</v>
      </c>
      <c r="S22">
        <v>5.29</v>
      </c>
      <c r="T22" s="16">
        <v>15</v>
      </c>
      <c r="U22" s="23">
        <f t="shared" si="0"/>
        <v>469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508913</v>
      </c>
      <c r="E23">
        <v>71098</v>
      </c>
      <c r="F23">
        <v>7.2364100000000002</v>
      </c>
      <c r="G23">
        <v>0</v>
      </c>
      <c r="H23">
        <v>89.509</v>
      </c>
      <c r="I23">
        <v>20.5</v>
      </c>
      <c r="J23">
        <v>16.3</v>
      </c>
      <c r="K23">
        <v>50.2</v>
      </c>
      <c r="L23">
        <v>1.0136000000000001</v>
      </c>
      <c r="M23">
        <v>86.838999999999999</v>
      </c>
      <c r="N23">
        <v>91.438000000000002</v>
      </c>
      <c r="O23">
        <v>88.861999999999995</v>
      </c>
      <c r="P23">
        <v>14.5</v>
      </c>
      <c r="Q23">
        <v>27.8</v>
      </c>
      <c r="R23">
        <v>17.7</v>
      </c>
      <c r="S23">
        <v>5.28</v>
      </c>
      <c r="T23" s="22">
        <v>14</v>
      </c>
      <c r="U23" s="23">
        <f t="shared" si="0"/>
        <v>349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508564</v>
      </c>
      <c r="E24">
        <v>71049</v>
      </c>
      <c r="F24">
        <v>7.3081199999999997</v>
      </c>
      <c r="G24">
        <v>0</v>
      </c>
      <c r="H24">
        <v>92.248999999999995</v>
      </c>
      <c r="I24">
        <v>21.4</v>
      </c>
      <c r="J24">
        <v>8.1</v>
      </c>
      <c r="K24">
        <v>57.4</v>
      </c>
      <c r="L24">
        <v>1.0138</v>
      </c>
      <c r="M24">
        <v>88.564999999999998</v>
      </c>
      <c r="N24">
        <v>94.727999999999994</v>
      </c>
      <c r="O24">
        <v>89.71</v>
      </c>
      <c r="P24">
        <v>12.6</v>
      </c>
      <c r="Q24">
        <v>34.700000000000003</v>
      </c>
      <c r="R24">
        <v>17.3</v>
      </c>
      <c r="S24">
        <v>5.28</v>
      </c>
      <c r="T24" s="16">
        <v>13</v>
      </c>
      <c r="U24" s="23">
        <f t="shared" si="0"/>
        <v>155</v>
      </c>
      <c r="V24" s="16"/>
    </row>
    <row r="25" spans="1:22">
      <c r="A25" s="16">
        <v>13</v>
      </c>
      <c r="B25" t="s">
        <v>152</v>
      </c>
      <c r="C25" t="s">
        <v>13</v>
      </c>
      <c r="D25">
        <v>508409</v>
      </c>
      <c r="E25">
        <v>71028</v>
      </c>
      <c r="F25">
        <v>7.5464719999999996</v>
      </c>
      <c r="G25">
        <v>0</v>
      </c>
      <c r="H25">
        <v>93.012</v>
      </c>
      <c r="I25">
        <v>20.6</v>
      </c>
      <c r="J25">
        <v>15.6</v>
      </c>
      <c r="K25">
        <v>76.900000000000006</v>
      </c>
      <c r="L25">
        <v>1.0146999999999999</v>
      </c>
      <c r="M25">
        <v>91.164000000000001</v>
      </c>
      <c r="N25">
        <v>94.727999999999994</v>
      </c>
      <c r="O25">
        <v>91.924999999999997</v>
      </c>
      <c r="P25">
        <v>14.1</v>
      </c>
      <c r="Q25">
        <v>29.8</v>
      </c>
      <c r="R25">
        <v>14.5</v>
      </c>
      <c r="S25">
        <v>5.28</v>
      </c>
      <c r="T25" s="16">
        <v>12</v>
      </c>
      <c r="U25" s="23">
        <f t="shared" si="0"/>
        <v>341</v>
      </c>
      <c r="V25" s="16"/>
    </row>
    <row r="26" spans="1:22">
      <c r="A26" s="16">
        <v>12</v>
      </c>
      <c r="B26" t="s">
        <v>153</v>
      </c>
      <c r="C26" t="s">
        <v>13</v>
      </c>
      <c r="D26">
        <v>508068</v>
      </c>
      <c r="E26">
        <v>70982</v>
      </c>
      <c r="F26">
        <v>7.6096630000000003</v>
      </c>
      <c r="G26">
        <v>0</v>
      </c>
      <c r="H26">
        <v>92.331999999999994</v>
      </c>
      <c r="I26">
        <v>18.899999999999999</v>
      </c>
      <c r="J26">
        <v>19</v>
      </c>
      <c r="K26">
        <v>61.9</v>
      </c>
      <c r="L26">
        <v>1.0146999999999999</v>
      </c>
      <c r="M26">
        <v>88.415000000000006</v>
      </c>
      <c r="N26">
        <v>94.177999999999997</v>
      </c>
      <c r="O26">
        <v>93.265000000000001</v>
      </c>
      <c r="P26">
        <v>14.5</v>
      </c>
      <c r="Q26">
        <v>23</v>
      </c>
      <c r="R26">
        <v>15.8</v>
      </c>
      <c r="S26">
        <v>5.28</v>
      </c>
      <c r="T26" s="16">
        <v>11</v>
      </c>
      <c r="U26" s="23">
        <f t="shared" si="0"/>
        <v>424</v>
      </c>
      <c r="V26" s="16"/>
    </row>
    <row r="27" spans="1:22">
      <c r="A27" s="16">
        <v>11</v>
      </c>
      <c r="B27" t="s">
        <v>154</v>
      </c>
      <c r="C27" t="s">
        <v>13</v>
      </c>
      <c r="D27">
        <v>507644</v>
      </c>
      <c r="E27">
        <v>70925</v>
      </c>
      <c r="F27">
        <v>7.3701369999999997</v>
      </c>
      <c r="G27">
        <v>0</v>
      </c>
      <c r="H27">
        <v>90.438999999999993</v>
      </c>
      <c r="I27">
        <v>19.899999999999999</v>
      </c>
      <c r="J27">
        <v>18</v>
      </c>
      <c r="K27">
        <v>50.5</v>
      </c>
      <c r="L27">
        <v>1.0139</v>
      </c>
      <c r="M27">
        <v>88.394000000000005</v>
      </c>
      <c r="N27">
        <v>92.510999999999996</v>
      </c>
      <c r="O27">
        <v>90.527000000000001</v>
      </c>
      <c r="P27">
        <v>16.3</v>
      </c>
      <c r="Q27">
        <v>27.8</v>
      </c>
      <c r="R27">
        <v>17.2</v>
      </c>
      <c r="S27">
        <v>5.29</v>
      </c>
      <c r="T27" s="16">
        <v>10</v>
      </c>
      <c r="U27" s="23">
        <f t="shared" si="0"/>
        <v>395</v>
      </c>
      <c r="V27" s="16"/>
    </row>
    <row r="28" spans="1:22">
      <c r="A28" s="16">
        <v>10</v>
      </c>
      <c r="B28" t="s">
        <v>155</v>
      </c>
      <c r="C28" t="s">
        <v>13</v>
      </c>
      <c r="D28">
        <v>507249</v>
      </c>
      <c r="E28">
        <v>70871</v>
      </c>
      <c r="F28">
        <v>7.1802229999999998</v>
      </c>
      <c r="G28">
        <v>0</v>
      </c>
      <c r="H28">
        <v>89.647000000000006</v>
      </c>
      <c r="I28">
        <v>20.8</v>
      </c>
      <c r="J28">
        <v>21.3</v>
      </c>
      <c r="K28">
        <v>57.4</v>
      </c>
      <c r="L28">
        <v>1.0134000000000001</v>
      </c>
      <c r="M28">
        <v>84.941999999999993</v>
      </c>
      <c r="N28">
        <v>93.05</v>
      </c>
      <c r="O28">
        <v>88.340999999999994</v>
      </c>
      <c r="P28">
        <v>16.8</v>
      </c>
      <c r="Q28">
        <v>28.6</v>
      </c>
      <c r="R28">
        <v>18.399999999999999</v>
      </c>
      <c r="S28">
        <v>5.29</v>
      </c>
      <c r="T28" s="16">
        <v>9</v>
      </c>
      <c r="U28" s="23">
        <f t="shared" si="0"/>
        <v>487</v>
      </c>
      <c r="V28" s="16"/>
    </row>
    <row r="29" spans="1:22">
      <c r="A29" s="16">
        <v>9</v>
      </c>
      <c r="B29" t="s">
        <v>156</v>
      </c>
      <c r="C29" t="s">
        <v>13</v>
      </c>
      <c r="D29">
        <v>506762</v>
      </c>
      <c r="E29">
        <v>70803</v>
      </c>
      <c r="F29">
        <v>7.1495850000000001</v>
      </c>
      <c r="G29">
        <v>0</v>
      </c>
      <c r="H29">
        <v>89.144000000000005</v>
      </c>
      <c r="I29">
        <v>20.399999999999999</v>
      </c>
      <c r="J29">
        <v>20.2</v>
      </c>
      <c r="K29">
        <v>54.3</v>
      </c>
      <c r="L29">
        <v>1.0134000000000001</v>
      </c>
      <c r="M29">
        <v>85.686999999999998</v>
      </c>
      <c r="N29">
        <v>92.061000000000007</v>
      </c>
      <c r="O29">
        <v>87.68</v>
      </c>
      <c r="P29">
        <v>15.8</v>
      </c>
      <c r="Q29">
        <v>27</v>
      </c>
      <c r="R29">
        <v>17.7</v>
      </c>
      <c r="S29">
        <v>5.29</v>
      </c>
      <c r="T29" s="16">
        <v>8</v>
      </c>
      <c r="U29" s="23">
        <f t="shared" si="0"/>
        <v>452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506310</v>
      </c>
      <c r="E30">
        <v>70740</v>
      </c>
      <c r="F30">
        <v>7.0439309999999997</v>
      </c>
      <c r="G30">
        <v>0</v>
      </c>
      <c r="H30">
        <v>90.02</v>
      </c>
      <c r="I30">
        <v>21</v>
      </c>
      <c r="J30">
        <v>18</v>
      </c>
      <c r="K30">
        <v>51.6</v>
      </c>
      <c r="L30">
        <v>1.0132000000000001</v>
      </c>
      <c r="M30">
        <v>86.185000000000002</v>
      </c>
      <c r="N30">
        <v>92.596999999999994</v>
      </c>
      <c r="O30">
        <v>86.185000000000002</v>
      </c>
      <c r="P30">
        <v>15.6</v>
      </c>
      <c r="Q30">
        <v>31.5</v>
      </c>
      <c r="R30">
        <v>17.5</v>
      </c>
      <c r="S30">
        <v>5.29</v>
      </c>
      <c r="T30" s="22">
        <v>7</v>
      </c>
      <c r="U30" s="23">
        <f t="shared" si="0"/>
        <v>401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505909</v>
      </c>
      <c r="E31">
        <v>70684</v>
      </c>
      <c r="F31">
        <v>7.1759620000000002</v>
      </c>
      <c r="G31">
        <v>0</v>
      </c>
      <c r="H31">
        <v>91.917000000000002</v>
      </c>
      <c r="I31">
        <v>19.100000000000001</v>
      </c>
      <c r="J31">
        <v>8.4</v>
      </c>
      <c r="K31">
        <v>31.5</v>
      </c>
      <c r="L31">
        <v>1.0135000000000001</v>
      </c>
      <c r="M31">
        <v>87.944999999999993</v>
      </c>
      <c r="N31">
        <v>94.484999999999999</v>
      </c>
      <c r="O31">
        <v>88.001999999999995</v>
      </c>
      <c r="P31">
        <v>14.7</v>
      </c>
      <c r="Q31">
        <v>26.2</v>
      </c>
      <c r="R31">
        <v>17.600000000000001</v>
      </c>
      <c r="S31">
        <v>5.29</v>
      </c>
      <c r="T31" s="16">
        <v>6</v>
      </c>
      <c r="U31" s="23">
        <f t="shared" si="0"/>
        <v>157</v>
      </c>
      <c r="V31" s="5"/>
    </row>
    <row r="32" spans="1:22">
      <c r="A32" s="16">
        <v>6</v>
      </c>
      <c r="B32" t="s">
        <v>159</v>
      </c>
      <c r="C32" t="s">
        <v>13</v>
      </c>
      <c r="D32">
        <v>505752</v>
      </c>
      <c r="E32">
        <v>70663</v>
      </c>
      <c r="F32">
        <v>7.5173399999999999</v>
      </c>
      <c r="G32">
        <v>0</v>
      </c>
      <c r="H32">
        <v>92.132999999999996</v>
      </c>
      <c r="I32">
        <v>20.8</v>
      </c>
      <c r="J32">
        <v>12.4</v>
      </c>
      <c r="K32">
        <v>48.7</v>
      </c>
      <c r="L32">
        <v>1.0144</v>
      </c>
      <c r="M32">
        <v>90.247</v>
      </c>
      <c r="N32">
        <v>93.591999999999999</v>
      </c>
      <c r="O32">
        <v>92.180999999999997</v>
      </c>
      <c r="P32">
        <v>15.5</v>
      </c>
      <c r="Q32">
        <v>26.9</v>
      </c>
      <c r="R32">
        <v>16.2</v>
      </c>
      <c r="S32">
        <v>5.29</v>
      </c>
      <c r="T32" s="16">
        <v>5</v>
      </c>
      <c r="U32" s="23">
        <f t="shared" si="0"/>
        <v>255</v>
      </c>
      <c r="V32" s="5"/>
    </row>
    <row r="33" spans="1:22">
      <c r="A33" s="16">
        <v>5</v>
      </c>
      <c r="B33" t="s">
        <v>160</v>
      </c>
      <c r="C33" t="s">
        <v>13</v>
      </c>
      <c r="D33">
        <v>505497</v>
      </c>
      <c r="E33">
        <v>70628</v>
      </c>
      <c r="F33">
        <v>7.4355279999999997</v>
      </c>
      <c r="G33">
        <v>0</v>
      </c>
      <c r="H33">
        <v>90.331000000000003</v>
      </c>
      <c r="I33">
        <v>21.1</v>
      </c>
      <c r="J33">
        <v>21.9</v>
      </c>
      <c r="K33">
        <v>59.2</v>
      </c>
      <c r="L33">
        <v>1.0138</v>
      </c>
      <c r="M33">
        <v>87.128</v>
      </c>
      <c r="N33">
        <v>93.094999999999999</v>
      </c>
      <c r="O33">
        <v>92.113</v>
      </c>
      <c r="P33">
        <v>16.8</v>
      </c>
      <c r="Q33">
        <v>27.8</v>
      </c>
      <c r="R33">
        <v>19.100000000000001</v>
      </c>
      <c r="S33">
        <v>5.29</v>
      </c>
      <c r="T33" s="16">
        <v>4</v>
      </c>
      <c r="U33" s="23">
        <f t="shared" si="0"/>
        <v>498</v>
      </c>
      <c r="V33" s="5"/>
    </row>
    <row r="34" spans="1:22">
      <c r="A34" s="16">
        <v>4</v>
      </c>
      <c r="B34" t="s">
        <v>161</v>
      </c>
      <c r="C34" t="s">
        <v>13</v>
      </c>
      <c r="D34">
        <v>504999</v>
      </c>
      <c r="E34">
        <v>70560</v>
      </c>
      <c r="F34">
        <v>7.2997529999999999</v>
      </c>
      <c r="G34">
        <v>0</v>
      </c>
      <c r="H34">
        <v>90.076999999999998</v>
      </c>
      <c r="I34">
        <v>20.5</v>
      </c>
      <c r="J34">
        <v>19.2</v>
      </c>
      <c r="K34">
        <v>54.9</v>
      </c>
      <c r="L34">
        <v>1.0136000000000001</v>
      </c>
      <c r="M34">
        <v>86.408000000000001</v>
      </c>
      <c r="N34">
        <v>92.156000000000006</v>
      </c>
      <c r="O34">
        <v>90.078000000000003</v>
      </c>
      <c r="P34">
        <v>16.5</v>
      </c>
      <c r="Q34">
        <v>25.6</v>
      </c>
      <c r="R34">
        <v>18.600000000000001</v>
      </c>
      <c r="S34">
        <v>5.29</v>
      </c>
      <c r="T34" s="16">
        <v>3</v>
      </c>
      <c r="U34" s="23">
        <f t="shared" si="0"/>
        <v>426</v>
      </c>
      <c r="V34" s="5"/>
    </row>
    <row r="35" spans="1:22">
      <c r="A35" s="16">
        <v>3</v>
      </c>
      <c r="B35" t="s">
        <v>162</v>
      </c>
      <c r="C35" t="s">
        <v>13</v>
      </c>
      <c r="D35">
        <v>504573</v>
      </c>
      <c r="E35">
        <v>70501</v>
      </c>
      <c r="F35">
        <v>7.0873359999999996</v>
      </c>
      <c r="G35">
        <v>0</v>
      </c>
      <c r="H35">
        <v>89.02</v>
      </c>
      <c r="I35">
        <v>21.1</v>
      </c>
      <c r="J35">
        <v>19.2</v>
      </c>
      <c r="K35">
        <v>62.2</v>
      </c>
      <c r="L35">
        <v>1.0130999999999999</v>
      </c>
      <c r="M35">
        <v>85.846999999999994</v>
      </c>
      <c r="N35">
        <v>91.44</v>
      </c>
      <c r="O35">
        <v>87.201999999999998</v>
      </c>
      <c r="P35">
        <v>16.100000000000001</v>
      </c>
      <c r="Q35">
        <v>30</v>
      </c>
      <c r="R35">
        <v>18.7</v>
      </c>
      <c r="S35">
        <v>5.29</v>
      </c>
      <c r="T35" s="16">
        <v>2</v>
      </c>
      <c r="U35" s="23">
        <f t="shared" si="0"/>
        <v>425</v>
      </c>
      <c r="V35" s="5"/>
    </row>
    <row r="36" spans="1:22">
      <c r="A36" s="16">
        <v>2</v>
      </c>
      <c r="B36" t="s">
        <v>163</v>
      </c>
      <c r="C36" t="s">
        <v>13</v>
      </c>
      <c r="D36">
        <v>504148</v>
      </c>
      <c r="E36">
        <v>70441</v>
      </c>
      <c r="F36">
        <v>7.0980910000000002</v>
      </c>
      <c r="G36">
        <v>0</v>
      </c>
      <c r="H36">
        <v>90.195999999999998</v>
      </c>
      <c r="I36">
        <v>20.9</v>
      </c>
      <c r="J36">
        <v>21.6</v>
      </c>
      <c r="K36">
        <v>56.6</v>
      </c>
      <c r="L36">
        <v>1.0132000000000001</v>
      </c>
      <c r="M36">
        <v>86.578000000000003</v>
      </c>
      <c r="N36">
        <v>92.81</v>
      </c>
      <c r="O36">
        <v>87.25</v>
      </c>
      <c r="P36">
        <v>15.4</v>
      </c>
      <c r="Q36">
        <v>26.8</v>
      </c>
      <c r="R36">
        <v>18.5</v>
      </c>
      <c r="S36">
        <v>5.29</v>
      </c>
      <c r="T36" s="16">
        <v>1</v>
      </c>
      <c r="U36" s="23">
        <f t="shared" si="0"/>
        <v>493</v>
      </c>
      <c r="V36" s="5"/>
    </row>
    <row r="37" spans="1:22">
      <c r="A37" s="16">
        <v>1</v>
      </c>
      <c r="B37" t="s">
        <v>134</v>
      </c>
      <c r="C37" t="s">
        <v>13</v>
      </c>
      <c r="D37">
        <v>503655</v>
      </c>
      <c r="E37">
        <v>70373</v>
      </c>
      <c r="F37">
        <v>7.1482250000000001</v>
      </c>
      <c r="G37">
        <v>0</v>
      </c>
      <c r="H37">
        <v>89.512</v>
      </c>
      <c r="I37">
        <v>19.7</v>
      </c>
      <c r="J37">
        <v>17.5</v>
      </c>
      <c r="K37">
        <v>55.5</v>
      </c>
      <c r="L37">
        <v>1.0133000000000001</v>
      </c>
      <c r="M37">
        <v>84.147000000000006</v>
      </c>
      <c r="N37">
        <v>93.018000000000001</v>
      </c>
      <c r="O37">
        <v>87.838999999999999</v>
      </c>
      <c r="P37">
        <v>15.8</v>
      </c>
      <c r="Q37">
        <v>27.1</v>
      </c>
      <c r="R37">
        <v>18.2</v>
      </c>
      <c r="S37">
        <v>5.29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O28" sqref="O28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10213</v>
      </c>
      <c r="T6" s="22">
        <v>31</v>
      </c>
      <c r="U6" s="23">
        <f>D6-D7</f>
        <v>216</v>
      </c>
      <c r="V6" s="24">
        <v>1</v>
      </c>
    </row>
    <row r="7" spans="1:22">
      <c r="A7" s="16">
        <v>31</v>
      </c>
      <c r="D7">
        <v>9997</v>
      </c>
      <c r="T7" s="16">
        <v>30</v>
      </c>
      <c r="U7" s="23">
        <f>D7-D8</f>
        <v>237</v>
      </c>
      <c r="V7" s="4"/>
    </row>
    <row r="8" spans="1:22">
      <c r="A8" s="16">
        <v>30</v>
      </c>
      <c r="D8">
        <v>9760</v>
      </c>
      <c r="T8" s="16">
        <v>29</v>
      </c>
      <c r="U8" s="23">
        <f>D8-D9</f>
        <v>275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9485</v>
      </c>
      <c r="E9">
        <v>1314</v>
      </c>
      <c r="F9">
        <v>6.9977179999999999</v>
      </c>
      <c r="G9">
        <v>0</v>
      </c>
      <c r="H9">
        <v>100.63</v>
      </c>
      <c r="I9">
        <v>21.3</v>
      </c>
      <c r="J9">
        <v>9.4</v>
      </c>
      <c r="K9">
        <v>219.8</v>
      </c>
      <c r="L9">
        <v>1.0129999999999999</v>
      </c>
      <c r="M9">
        <v>96.581000000000003</v>
      </c>
      <c r="N9">
        <v>103.428</v>
      </c>
      <c r="O9">
        <v>98.533000000000001</v>
      </c>
      <c r="P9">
        <v>12.2</v>
      </c>
      <c r="Q9">
        <v>36.4</v>
      </c>
      <c r="R9">
        <v>18.8</v>
      </c>
      <c r="S9">
        <v>4.58</v>
      </c>
      <c r="T9" s="22">
        <v>28</v>
      </c>
      <c r="U9" s="23">
        <f t="shared" ref="U9:U36" si="0">D9-D10</f>
        <v>212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9273</v>
      </c>
      <c r="E10">
        <v>1285</v>
      </c>
      <c r="F10">
        <v>7.0281969999999996</v>
      </c>
      <c r="G10">
        <v>0</v>
      </c>
      <c r="H10">
        <v>103.45099999999999</v>
      </c>
      <c r="I10">
        <v>24.4</v>
      </c>
      <c r="J10">
        <v>0.6</v>
      </c>
      <c r="K10">
        <v>4.3</v>
      </c>
      <c r="L10">
        <v>1.0132000000000001</v>
      </c>
      <c r="M10">
        <v>98.488</v>
      </c>
      <c r="N10">
        <v>105.402</v>
      </c>
      <c r="O10">
        <v>98.635000000000005</v>
      </c>
      <c r="P10">
        <v>11.4</v>
      </c>
      <c r="Q10">
        <v>39.200000000000003</v>
      </c>
      <c r="R10">
        <v>17.899999999999999</v>
      </c>
      <c r="S10">
        <v>4.59</v>
      </c>
      <c r="T10" s="16">
        <v>27</v>
      </c>
      <c r="U10" s="23">
        <f t="shared" si="0"/>
        <v>18</v>
      </c>
      <c r="V10" s="16"/>
    </row>
    <row r="11" spans="1:22">
      <c r="A11" s="16">
        <v>27</v>
      </c>
      <c r="B11" t="s">
        <v>174</v>
      </c>
      <c r="C11" t="s">
        <v>13</v>
      </c>
      <c r="D11">
        <v>9255</v>
      </c>
      <c r="E11">
        <v>1282</v>
      </c>
      <c r="F11">
        <v>7.4202170000000001</v>
      </c>
      <c r="G11">
        <v>0</v>
      </c>
      <c r="H11">
        <v>103.63800000000001</v>
      </c>
      <c r="I11">
        <v>22.5</v>
      </c>
      <c r="J11">
        <v>4.9000000000000004</v>
      </c>
      <c r="K11">
        <v>57.7</v>
      </c>
      <c r="L11">
        <v>1.014</v>
      </c>
      <c r="M11">
        <v>100.63800000000001</v>
      </c>
      <c r="N11">
        <v>105.69</v>
      </c>
      <c r="O11">
        <v>104.105</v>
      </c>
      <c r="P11">
        <v>12.8</v>
      </c>
      <c r="Q11">
        <v>40</v>
      </c>
      <c r="R11">
        <v>18.100000000000001</v>
      </c>
      <c r="S11">
        <v>4.59</v>
      </c>
      <c r="T11" s="16">
        <v>26</v>
      </c>
      <c r="U11" s="23">
        <f t="shared" si="0"/>
        <v>110</v>
      </c>
      <c r="V11" s="16"/>
    </row>
    <row r="12" spans="1:22">
      <c r="A12" s="16">
        <v>26</v>
      </c>
      <c r="B12" t="s">
        <v>173</v>
      </c>
      <c r="C12" t="s">
        <v>13</v>
      </c>
      <c r="D12">
        <v>9145</v>
      </c>
      <c r="E12">
        <v>1267</v>
      </c>
      <c r="F12">
        <v>7.2234100000000003</v>
      </c>
      <c r="G12">
        <v>0</v>
      </c>
      <c r="H12">
        <v>101.562</v>
      </c>
      <c r="I12">
        <v>22.5</v>
      </c>
      <c r="J12">
        <v>11.7</v>
      </c>
      <c r="K12">
        <v>64.8</v>
      </c>
      <c r="L12">
        <v>1.0133000000000001</v>
      </c>
      <c r="M12">
        <v>97.724000000000004</v>
      </c>
      <c r="N12">
        <v>104.66500000000001</v>
      </c>
      <c r="O12">
        <v>102.143</v>
      </c>
      <c r="P12">
        <v>13.9</v>
      </c>
      <c r="Q12">
        <v>39.1</v>
      </c>
      <c r="R12">
        <v>20.100000000000001</v>
      </c>
      <c r="S12">
        <v>4.59</v>
      </c>
      <c r="T12" s="16">
        <v>25</v>
      </c>
      <c r="U12" s="23">
        <f t="shared" si="0"/>
        <v>267</v>
      </c>
      <c r="V12" s="16"/>
    </row>
    <row r="13" spans="1:22">
      <c r="A13" s="16">
        <v>25</v>
      </c>
      <c r="B13" t="s">
        <v>172</v>
      </c>
      <c r="C13" t="s">
        <v>13</v>
      </c>
      <c r="D13">
        <v>8878</v>
      </c>
      <c r="E13">
        <v>1229</v>
      </c>
      <c r="F13">
        <v>7.2756429999999996</v>
      </c>
      <c r="G13">
        <v>0</v>
      </c>
      <c r="H13">
        <v>101.645</v>
      </c>
      <c r="I13">
        <v>21.8</v>
      </c>
      <c r="J13">
        <v>17.100000000000001</v>
      </c>
      <c r="K13">
        <v>62.2</v>
      </c>
      <c r="L13">
        <v>1.0137</v>
      </c>
      <c r="M13">
        <v>97.742000000000004</v>
      </c>
      <c r="N13">
        <v>105.095</v>
      </c>
      <c r="O13">
        <v>102.18</v>
      </c>
      <c r="P13">
        <v>16.2</v>
      </c>
      <c r="Q13">
        <v>32.4</v>
      </c>
      <c r="R13">
        <v>18.2</v>
      </c>
      <c r="S13">
        <v>4.59</v>
      </c>
      <c r="T13" s="16">
        <v>24</v>
      </c>
      <c r="U13" s="23">
        <f t="shared" si="0"/>
        <v>390</v>
      </c>
      <c r="V13" s="16"/>
    </row>
    <row r="14" spans="1:22">
      <c r="A14" s="16">
        <v>24</v>
      </c>
      <c r="B14" t="s">
        <v>171</v>
      </c>
      <c r="C14" t="s">
        <v>13</v>
      </c>
      <c r="D14">
        <v>8488</v>
      </c>
      <c r="E14">
        <v>1175</v>
      </c>
      <c r="F14">
        <v>6.9381199999999996</v>
      </c>
      <c r="G14">
        <v>0</v>
      </c>
      <c r="H14">
        <v>100.96299999999999</v>
      </c>
      <c r="I14">
        <v>24</v>
      </c>
      <c r="J14">
        <v>11</v>
      </c>
      <c r="K14">
        <v>60.5</v>
      </c>
      <c r="L14">
        <v>1.0126999999999999</v>
      </c>
      <c r="M14">
        <v>98.063000000000002</v>
      </c>
      <c r="N14">
        <v>103.471</v>
      </c>
      <c r="O14">
        <v>98.183000000000007</v>
      </c>
      <c r="P14">
        <v>15.9</v>
      </c>
      <c r="Q14">
        <v>35.1</v>
      </c>
      <c r="R14">
        <v>20.2</v>
      </c>
      <c r="S14">
        <v>4.59</v>
      </c>
      <c r="T14" s="16">
        <v>23</v>
      </c>
      <c r="U14" s="23">
        <f t="shared" si="0"/>
        <v>252</v>
      </c>
      <c r="V14" s="16"/>
    </row>
    <row r="15" spans="1:22">
      <c r="A15" s="16">
        <v>23</v>
      </c>
      <c r="B15" t="s">
        <v>170</v>
      </c>
      <c r="C15" t="s">
        <v>13</v>
      </c>
      <c r="D15">
        <v>8236</v>
      </c>
      <c r="E15">
        <v>1140</v>
      </c>
      <c r="F15">
        <v>7.0317959999999999</v>
      </c>
      <c r="G15">
        <v>0</v>
      </c>
      <c r="H15">
        <v>101.25700000000001</v>
      </c>
      <c r="I15">
        <v>24</v>
      </c>
      <c r="J15">
        <v>11.8</v>
      </c>
      <c r="K15">
        <v>62</v>
      </c>
      <c r="L15">
        <v>1.0132000000000001</v>
      </c>
      <c r="M15">
        <v>98.415000000000006</v>
      </c>
      <c r="N15">
        <v>103.68600000000001</v>
      </c>
      <c r="O15">
        <v>98.7</v>
      </c>
      <c r="P15">
        <v>13.1</v>
      </c>
      <c r="Q15">
        <v>36.1</v>
      </c>
      <c r="R15">
        <v>17.899999999999999</v>
      </c>
      <c r="S15">
        <v>4.59</v>
      </c>
      <c r="T15" s="16">
        <v>22</v>
      </c>
      <c r="U15" s="23">
        <f t="shared" si="0"/>
        <v>266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7970</v>
      </c>
      <c r="E16">
        <v>1102</v>
      </c>
      <c r="F16">
        <v>7.0229270000000001</v>
      </c>
      <c r="G16">
        <v>0</v>
      </c>
      <c r="H16">
        <v>102.054</v>
      </c>
      <c r="I16">
        <v>24.5</v>
      </c>
      <c r="J16">
        <v>11.8</v>
      </c>
      <c r="K16">
        <v>61.1</v>
      </c>
      <c r="L16">
        <v>1.0127999999999999</v>
      </c>
      <c r="M16">
        <v>98.682000000000002</v>
      </c>
      <c r="N16">
        <v>106.669</v>
      </c>
      <c r="O16">
        <v>99.55</v>
      </c>
      <c r="P16">
        <v>14.3</v>
      </c>
      <c r="Q16">
        <v>39.4</v>
      </c>
      <c r="R16">
        <v>20.7</v>
      </c>
      <c r="S16">
        <v>4.59</v>
      </c>
      <c r="T16" s="22">
        <v>21</v>
      </c>
      <c r="U16" s="23">
        <f t="shared" si="0"/>
        <v>269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7701</v>
      </c>
      <c r="E17">
        <v>1065</v>
      </c>
      <c r="F17">
        <v>7.2425249999999997</v>
      </c>
      <c r="G17">
        <v>0</v>
      </c>
      <c r="H17">
        <v>103.523</v>
      </c>
      <c r="I17">
        <v>24.3</v>
      </c>
      <c r="J17">
        <v>0</v>
      </c>
      <c r="K17">
        <v>0</v>
      </c>
      <c r="L17">
        <v>1.0136000000000001</v>
      </c>
      <c r="M17">
        <v>99.576999999999998</v>
      </c>
      <c r="N17">
        <v>105.242</v>
      </c>
      <c r="O17">
        <v>101.777</v>
      </c>
      <c r="P17">
        <v>9.9</v>
      </c>
      <c r="Q17">
        <v>42.9</v>
      </c>
      <c r="R17">
        <v>18.399999999999999</v>
      </c>
      <c r="S17">
        <v>4.59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B18" t="s">
        <v>167</v>
      </c>
      <c r="C18" t="s">
        <v>13</v>
      </c>
      <c r="D18">
        <v>7701</v>
      </c>
      <c r="E18">
        <v>1065</v>
      </c>
      <c r="F18">
        <v>7.3564670000000003</v>
      </c>
      <c r="G18">
        <v>0</v>
      </c>
      <c r="H18">
        <v>103.914</v>
      </c>
      <c r="I18">
        <v>24.4</v>
      </c>
      <c r="J18">
        <v>1.7</v>
      </c>
      <c r="K18">
        <v>58</v>
      </c>
      <c r="L18">
        <v>1.0137</v>
      </c>
      <c r="M18">
        <v>101.569</v>
      </c>
      <c r="N18">
        <v>106.26300000000001</v>
      </c>
      <c r="O18">
        <v>103.779</v>
      </c>
      <c r="P18">
        <v>14.8</v>
      </c>
      <c r="Q18">
        <v>41.2</v>
      </c>
      <c r="R18">
        <v>19.5</v>
      </c>
      <c r="S18">
        <v>4.59</v>
      </c>
      <c r="T18" s="16">
        <v>19</v>
      </c>
      <c r="U18" s="23">
        <f t="shared" si="0"/>
        <v>39</v>
      </c>
      <c r="V18" s="16"/>
    </row>
    <row r="19" spans="1:22">
      <c r="A19" s="16">
        <v>19</v>
      </c>
      <c r="B19" t="s">
        <v>166</v>
      </c>
      <c r="C19" t="s">
        <v>13</v>
      </c>
      <c r="D19">
        <v>7662</v>
      </c>
      <c r="E19">
        <v>1060</v>
      </c>
      <c r="F19">
        <v>7.3498299999999999</v>
      </c>
      <c r="G19">
        <v>0</v>
      </c>
      <c r="H19">
        <v>103.126</v>
      </c>
      <c r="I19">
        <v>21.4</v>
      </c>
      <c r="J19">
        <v>15.5</v>
      </c>
      <c r="K19">
        <v>62.7</v>
      </c>
      <c r="L19">
        <v>1.0139</v>
      </c>
      <c r="M19">
        <v>99.893000000000001</v>
      </c>
      <c r="N19">
        <v>105.474</v>
      </c>
      <c r="O19">
        <v>103.101</v>
      </c>
      <c r="P19">
        <v>17.2</v>
      </c>
      <c r="Q19">
        <v>33.700000000000003</v>
      </c>
      <c r="R19">
        <v>18</v>
      </c>
      <c r="S19">
        <v>4.59</v>
      </c>
      <c r="T19" s="16">
        <v>18</v>
      </c>
      <c r="U19" s="23">
        <f t="shared" si="0"/>
        <v>362</v>
      </c>
      <c r="V19" s="16"/>
    </row>
    <row r="20" spans="1:22">
      <c r="A20" s="16">
        <v>18</v>
      </c>
      <c r="B20" t="s">
        <v>165</v>
      </c>
      <c r="C20" t="s">
        <v>13</v>
      </c>
      <c r="D20">
        <v>7300</v>
      </c>
      <c r="E20">
        <v>1010</v>
      </c>
      <c r="F20">
        <v>7.2143879999999996</v>
      </c>
      <c r="G20">
        <v>0</v>
      </c>
      <c r="H20">
        <v>101.723</v>
      </c>
      <c r="I20">
        <v>22.6</v>
      </c>
      <c r="J20">
        <v>12.3</v>
      </c>
      <c r="K20">
        <v>61.2</v>
      </c>
      <c r="L20">
        <v>1.0136000000000001</v>
      </c>
      <c r="M20">
        <v>99.212999999999994</v>
      </c>
      <c r="N20">
        <v>103.90600000000001</v>
      </c>
      <c r="O20">
        <v>101.14400000000001</v>
      </c>
      <c r="P20">
        <v>17.100000000000001</v>
      </c>
      <c r="Q20">
        <v>32.200000000000003</v>
      </c>
      <c r="R20">
        <v>17.7</v>
      </c>
      <c r="S20">
        <v>4.59</v>
      </c>
      <c r="T20" s="16">
        <v>17</v>
      </c>
      <c r="U20" s="23">
        <f t="shared" si="0"/>
        <v>279</v>
      </c>
      <c r="V20" s="16"/>
    </row>
    <row r="21" spans="1:22">
      <c r="A21" s="16">
        <v>17</v>
      </c>
      <c r="B21" t="s">
        <v>164</v>
      </c>
      <c r="C21" t="s">
        <v>13</v>
      </c>
      <c r="D21">
        <v>7021</v>
      </c>
      <c r="E21">
        <v>971</v>
      </c>
      <c r="F21">
        <v>7.0622990000000003</v>
      </c>
      <c r="G21">
        <v>0</v>
      </c>
      <c r="H21">
        <v>101.91200000000001</v>
      </c>
      <c r="I21">
        <v>23.1</v>
      </c>
      <c r="J21">
        <v>13.4</v>
      </c>
      <c r="K21">
        <v>62.9</v>
      </c>
      <c r="L21">
        <v>1.0128999999999999</v>
      </c>
      <c r="M21">
        <v>98.477000000000004</v>
      </c>
      <c r="N21">
        <v>105.249</v>
      </c>
      <c r="O21">
        <v>99.914000000000001</v>
      </c>
      <c r="P21">
        <v>16.2</v>
      </c>
      <c r="Q21">
        <v>33.9</v>
      </c>
      <c r="R21">
        <v>20.2</v>
      </c>
      <c r="S21">
        <v>4.59</v>
      </c>
      <c r="T21" s="16">
        <v>16</v>
      </c>
      <c r="U21" s="23">
        <f t="shared" si="0"/>
        <v>306</v>
      </c>
      <c r="V21" s="16"/>
    </row>
    <row r="22" spans="1:22">
      <c r="A22" s="16">
        <v>16</v>
      </c>
      <c r="B22" t="s">
        <v>149</v>
      </c>
      <c r="C22" t="s">
        <v>13</v>
      </c>
      <c r="D22">
        <v>6715</v>
      </c>
      <c r="E22">
        <v>929</v>
      </c>
      <c r="F22">
        <v>7.1609150000000001</v>
      </c>
      <c r="G22">
        <v>0</v>
      </c>
      <c r="H22">
        <v>101.667</v>
      </c>
      <c r="I22">
        <v>23.7</v>
      </c>
      <c r="J22">
        <v>14</v>
      </c>
      <c r="K22">
        <v>6706.7</v>
      </c>
      <c r="L22">
        <v>1.0135000000000001</v>
      </c>
      <c r="M22">
        <v>98.747</v>
      </c>
      <c r="N22">
        <v>106.449</v>
      </c>
      <c r="O22">
        <v>100.328</v>
      </c>
      <c r="P22">
        <v>16.3</v>
      </c>
      <c r="Q22">
        <v>33.700000000000003</v>
      </c>
      <c r="R22">
        <v>17.5</v>
      </c>
      <c r="S22">
        <v>4.59</v>
      </c>
      <c r="T22" s="16">
        <v>15</v>
      </c>
      <c r="U22" s="23">
        <f t="shared" si="0"/>
        <v>285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6430</v>
      </c>
      <c r="E23">
        <v>889</v>
      </c>
      <c r="F23">
        <v>7.142601</v>
      </c>
      <c r="G23">
        <v>0</v>
      </c>
      <c r="H23">
        <v>101.77500000000001</v>
      </c>
      <c r="I23">
        <v>23.1</v>
      </c>
      <c r="J23">
        <v>12</v>
      </c>
      <c r="K23">
        <v>2447.6</v>
      </c>
      <c r="L23">
        <v>1.0130999999999999</v>
      </c>
      <c r="M23">
        <v>99.46</v>
      </c>
      <c r="N23">
        <v>103.602</v>
      </c>
      <c r="O23">
        <v>101.041</v>
      </c>
      <c r="P23">
        <v>13.5</v>
      </c>
      <c r="Q23">
        <v>35.6</v>
      </c>
      <c r="R23">
        <v>20.2</v>
      </c>
      <c r="S23">
        <v>4.59</v>
      </c>
      <c r="T23" s="22">
        <v>14</v>
      </c>
      <c r="U23" s="23">
        <f t="shared" si="0"/>
        <v>246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6184</v>
      </c>
      <c r="E24">
        <v>854</v>
      </c>
      <c r="F24">
        <v>7.2547389999999998</v>
      </c>
      <c r="G24">
        <v>0</v>
      </c>
      <c r="H24">
        <v>104.358</v>
      </c>
      <c r="I24">
        <v>22.4</v>
      </c>
      <c r="J24">
        <v>1.4</v>
      </c>
      <c r="K24">
        <v>663.1</v>
      </c>
      <c r="L24">
        <v>1.0136000000000001</v>
      </c>
      <c r="M24">
        <v>100.94199999999999</v>
      </c>
      <c r="N24">
        <v>106.505</v>
      </c>
      <c r="O24">
        <v>102.04900000000001</v>
      </c>
      <c r="P24">
        <v>10.8</v>
      </c>
      <c r="Q24">
        <v>36.4</v>
      </c>
      <c r="R24">
        <v>18.7</v>
      </c>
      <c r="S24">
        <v>4.59</v>
      </c>
      <c r="T24" s="16">
        <v>13</v>
      </c>
      <c r="U24" s="23">
        <f>D24-D25</f>
        <v>29</v>
      </c>
      <c r="V24" s="16"/>
    </row>
    <row r="25" spans="1:22">
      <c r="A25" s="16">
        <v>13</v>
      </c>
      <c r="B25" t="s">
        <v>152</v>
      </c>
      <c r="C25" t="s">
        <v>13</v>
      </c>
      <c r="D25">
        <v>6155</v>
      </c>
      <c r="E25">
        <v>851</v>
      </c>
      <c r="F25">
        <v>7.4020060000000001</v>
      </c>
      <c r="G25">
        <v>0</v>
      </c>
      <c r="H25">
        <v>104.938</v>
      </c>
      <c r="I25">
        <v>22.8</v>
      </c>
      <c r="J25">
        <v>2.2000000000000002</v>
      </c>
      <c r="K25">
        <v>127.9</v>
      </c>
      <c r="L25">
        <v>1.0138</v>
      </c>
      <c r="M25">
        <v>103.41800000000001</v>
      </c>
      <c r="N25">
        <v>106.52</v>
      </c>
      <c r="O25">
        <v>104.209</v>
      </c>
      <c r="P25">
        <v>12.3</v>
      </c>
      <c r="Q25">
        <v>38.1</v>
      </c>
      <c r="R25">
        <v>19</v>
      </c>
      <c r="S25">
        <v>4.59</v>
      </c>
      <c r="T25" s="16">
        <v>12</v>
      </c>
      <c r="U25" s="23">
        <f t="shared" si="0"/>
        <v>49</v>
      </c>
      <c r="V25" s="16"/>
    </row>
    <row r="26" spans="1:22">
      <c r="A26" s="16">
        <v>12</v>
      </c>
      <c r="B26" t="s">
        <v>153</v>
      </c>
      <c r="C26" t="s">
        <v>13</v>
      </c>
      <c r="D26">
        <v>6106</v>
      </c>
      <c r="E26">
        <v>844</v>
      </c>
      <c r="F26">
        <v>7.5178649999999996</v>
      </c>
      <c r="G26">
        <v>0</v>
      </c>
      <c r="H26">
        <v>104.324</v>
      </c>
      <c r="I26">
        <v>19.5</v>
      </c>
      <c r="J26">
        <v>16.2</v>
      </c>
      <c r="K26">
        <v>326.39999999999998</v>
      </c>
      <c r="L26">
        <v>1.0143</v>
      </c>
      <c r="M26">
        <v>100.85599999999999</v>
      </c>
      <c r="N26">
        <v>106.077</v>
      </c>
      <c r="O26">
        <v>105.396</v>
      </c>
      <c r="P26">
        <v>16.2</v>
      </c>
      <c r="Q26">
        <v>24.3</v>
      </c>
      <c r="R26">
        <v>17.899999999999999</v>
      </c>
      <c r="S26">
        <v>4.59</v>
      </c>
      <c r="T26" s="16">
        <v>11</v>
      </c>
      <c r="U26" s="23">
        <f t="shared" si="0"/>
        <v>372</v>
      </c>
      <c r="V26" s="16"/>
    </row>
    <row r="27" spans="1:22">
      <c r="A27" s="16">
        <v>11</v>
      </c>
      <c r="B27" t="s">
        <v>154</v>
      </c>
      <c r="C27" t="s">
        <v>13</v>
      </c>
      <c r="D27">
        <v>5734</v>
      </c>
      <c r="E27">
        <v>794</v>
      </c>
      <c r="F27">
        <v>7.3373480000000004</v>
      </c>
      <c r="G27">
        <v>0</v>
      </c>
      <c r="H27">
        <v>102.57599999999999</v>
      </c>
      <c r="I27">
        <v>21</v>
      </c>
      <c r="J27">
        <v>13.4</v>
      </c>
      <c r="K27">
        <v>139.9</v>
      </c>
      <c r="L27">
        <v>1.0139</v>
      </c>
      <c r="M27">
        <v>100.489</v>
      </c>
      <c r="N27">
        <v>104.554</v>
      </c>
      <c r="O27">
        <v>102.79300000000001</v>
      </c>
      <c r="P27">
        <v>15.7</v>
      </c>
      <c r="Q27">
        <v>32.6</v>
      </c>
      <c r="R27">
        <v>17.600000000000001</v>
      </c>
      <c r="S27">
        <v>4.59</v>
      </c>
      <c r="T27" s="16">
        <v>10</v>
      </c>
      <c r="U27" s="23">
        <f t="shared" si="0"/>
        <v>314</v>
      </c>
      <c r="V27" s="16"/>
    </row>
    <row r="28" spans="1:22">
      <c r="A28" s="16">
        <v>10</v>
      </c>
      <c r="B28" t="s">
        <v>155</v>
      </c>
      <c r="C28" t="s">
        <v>13</v>
      </c>
      <c r="D28">
        <v>5420</v>
      </c>
      <c r="E28">
        <v>750</v>
      </c>
      <c r="F28">
        <v>7.1126649999999998</v>
      </c>
      <c r="G28">
        <v>0</v>
      </c>
      <c r="H28">
        <v>101.876</v>
      </c>
      <c r="I28">
        <v>21.8</v>
      </c>
      <c r="J28">
        <v>12</v>
      </c>
      <c r="K28">
        <v>114.8</v>
      </c>
      <c r="L28">
        <v>1.0132000000000001</v>
      </c>
      <c r="M28">
        <v>97.804000000000002</v>
      </c>
      <c r="N28">
        <v>104.944</v>
      </c>
      <c r="O28">
        <v>100.376</v>
      </c>
      <c r="P28">
        <v>15.6</v>
      </c>
      <c r="Q28">
        <v>33.5</v>
      </c>
      <c r="R28">
        <v>19.5</v>
      </c>
      <c r="S28">
        <v>4.59</v>
      </c>
      <c r="T28" s="16">
        <v>9</v>
      </c>
      <c r="U28" s="23">
        <f t="shared" si="0"/>
        <v>274</v>
      </c>
      <c r="V28" s="16"/>
    </row>
    <row r="29" spans="1:22">
      <c r="A29" s="16">
        <v>9</v>
      </c>
      <c r="B29" t="s">
        <v>156</v>
      </c>
      <c r="C29" t="s">
        <v>13</v>
      </c>
      <c r="D29">
        <v>5146</v>
      </c>
      <c r="E29">
        <v>713</v>
      </c>
      <c r="F29">
        <v>7.1482340000000004</v>
      </c>
      <c r="G29">
        <v>0</v>
      </c>
      <c r="H29">
        <v>101.426</v>
      </c>
      <c r="I29">
        <v>21.3</v>
      </c>
      <c r="J29">
        <v>7.8</v>
      </c>
      <c r="K29">
        <v>63.1</v>
      </c>
      <c r="L29">
        <v>1.0136000000000001</v>
      </c>
      <c r="M29">
        <v>98.313999999999993</v>
      </c>
      <c r="N29">
        <v>104.068</v>
      </c>
      <c r="O29">
        <v>99.981999999999999</v>
      </c>
      <c r="P29">
        <v>14.7</v>
      </c>
      <c r="Q29">
        <v>29.7</v>
      </c>
      <c r="R29">
        <v>17</v>
      </c>
      <c r="S29">
        <v>4.59</v>
      </c>
      <c r="T29" s="16">
        <v>8</v>
      </c>
      <c r="U29" s="23">
        <f t="shared" si="0"/>
        <v>176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4970</v>
      </c>
      <c r="E30">
        <v>688</v>
      </c>
      <c r="F30">
        <v>7.0263280000000004</v>
      </c>
      <c r="G30">
        <v>0</v>
      </c>
      <c r="H30">
        <v>102.113</v>
      </c>
      <c r="I30">
        <v>23</v>
      </c>
      <c r="J30">
        <v>12</v>
      </c>
      <c r="K30">
        <v>63</v>
      </c>
      <c r="L30">
        <v>1.0130999999999999</v>
      </c>
      <c r="M30">
        <v>98.869</v>
      </c>
      <c r="N30">
        <v>104.462</v>
      </c>
      <c r="O30">
        <v>98.869</v>
      </c>
      <c r="P30">
        <v>15.1</v>
      </c>
      <c r="Q30">
        <v>34.299999999999997</v>
      </c>
      <c r="R30">
        <v>18.600000000000001</v>
      </c>
      <c r="S30">
        <v>4.59</v>
      </c>
      <c r="T30" s="22">
        <v>7</v>
      </c>
      <c r="U30" s="23">
        <f t="shared" si="0"/>
        <v>276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4694</v>
      </c>
      <c r="E31">
        <v>650</v>
      </c>
      <c r="F31">
        <v>7.0728150000000003</v>
      </c>
      <c r="G31">
        <v>0</v>
      </c>
      <c r="H31">
        <v>104.041</v>
      </c>
      <c r="I31">
        <v>21.3</v>
      </c>
      <c r="J31">
        <v>5.0999999999999996</v>
      </c>
      <c r="K31">
        <v>122.5</v>
      </c>
      <c r="L31">
        <v>1.0128999999999999</v>
      </c>
      <c r="M31">
        <v>100.251</v>
      </c>
      <c r="N31">
        <v>106.226</v>
      </c>
      <c r="O31">
        <v>100.262</v>
      </c>
      <c r="P31">
        <v>14</v>
      </c>
      <c r="Q31">
        <v>34.299999999999997</v>
      </c>
      <c r="R31">
        <v>20.7</v>
      </c>
      <c r="S31">
        <v>4.59</v>
      </c>
      <c r="T31" s="16">
        <v>6</v>
      </c>
      <c r="U31" s="23">
        <f t="shared" si="0"/>
        <v>118</v>
      </c>
      <c r="V31" s="5"/>
    </row>
    <row r="32" spans="1:22">
      <c r="A32" s="16">
        <v>6</v>
      </c>
      <c r="B32" t="s">
        <v>159</v>
      </c>
      <c r="C32" t="s">
        <v>13</v>
      </c>
      <c r="D32">
        <v>4576</v>
      </c>
      <c r="E32">
        <v>634</v>
      </c>
      <c r="F32">
        <v>7.4366380000000003</v>
      </c>
      <c r="G32">
        <v>0</v>
      </c>
      <c r="H32">
        <v>104.28400000000001</v>
      </c>
      <c r="I32">
        <v>20.6</v>
      </c>
      <c r="J32">
        <v>4.9000000000000004</v>
      </c>
      <c r="K32">
        <v>59</v>
      </c>
      <c r="L32">
        <v>1.0141</v>
      </c>
      <c r="M32">
        <v>102.495</v>
      </c>
      <c r="N32">
        <v>105.55200000000001</v>
      </c>
      <c r="O32">
        <v>104.324</v>
      </c>
      <c r="P32">
        <v>13.3</v>
      </c>
      <c r="Q32">
        <v>30.6</v>
      </c>
      <c r="R32">
        <v>18</v>
      </c>
      <c r="S32">
        <v>4.59</v>
      </c>
      <c r="T32" s="16">
        <v>5</v>
      </c>
      <c r="U32" s="23">
        <f t="shared" si="0"/>
        <v>110</v>
      </c>
      <c r="V32" s="5"/>
    </row>
    <row r="33" spans="1:22">
      <c r="A33" s="16">
        <v>5</v>
      </c>
      <c r="B33" t="s">
        <v>160</v>
      </c>
      <c r="C33" t="s">
        <v>13</v>
      </c>
      <c r="D33">
        <v>4466</v>
      </c>
      <c r="E33">
        <v>618</v>
      </c>
      <c r="F33">
        <v>7.4143100000000004</v>
      </c>
      <c r="G33">
        <v>0</v>
      </c>
      <c r="H33">
        <v>102.596</v>
      </c>
      <c r="I33">
        <v>21.4</v>
      </c>
      <c r="J33">
        <v>14.5</v>
      </c>
      <c r="K33">
        <v>389.7</v>
      </c>
      <c r="L33">
        <v>1.014</v>
      </c>
      <c r="M33">
        <v>99.664000000000001</v>
      </c>
      <c r="N33">
        <v>105.158</v>
      </c>
      <c r="O33">
        <v>104.145</v>
      </c>
      <c r="P33">
        <v>15</v>
      </c>
      <c r="Q33">
        <v>30</v>
      </c>
      <c r="R33">
        <v>18.399999999999999</v>
      </c>
      <c r="S33">
        <v>4.59</v>
      </c>
      <c r="T33" s="16">
        <v>4</v>
      </c>
      <c r="U33" s="23">
        <f t="shared" si="0"/>
        <v>333</v>
      </c>
      <c r="V33" s="5"/>
    </row>
    <row r="34" spans="1:22">
      <c r="A34" s="16">
        <v>4</v>
      </c>
      <c r="B34" t="s">
        <v>161</v>
      </c>
      <c r="C34" t="s">
        <v>13</v>
      </c>
      <c r="D34">
        <v>4133</v>
      </c>
      <c r="E34">
        <v>572</v>
      </c>
      <c r="F34">
        <v>7.2699870000000004</v>
      </c>
      <c r="G34">
        <v>0</v>
      </c>
      <c r="H34">
        <v>102.18600000000001</v>
      </c>
      <c r="I34">
        <v>21.4</v>
      </c>
      <c r="J34">
        <v>11.7</v>
      </c>
      <c r="K34">
        <v>61.5</v>
      </c>
      <c r="L34">
        <v>1.0135000000000001</v>
      </c>
      <c r="M34">
        <v>98.721999999999994</v>
      </c>
      <c r="N34">
        <v>104.101</v>
      </c>
      <c r="O34">
        <v>102.42700000000001</v>
      </c>
      <c r="P34">
        <v>14.8</v>
      </c>
      <c r="Q34">
        <v>33.299999999999997</v>
      </c>
      <c r="R34">
        <v>19.100000000000001</v>
      </c>
      <c r="S34">
        <v>4.59</v>
      </c>
      <c r="T34" s="16">
        <v>3</v>
      </c>
      <c r="U34" s="23">
        <f t="shared" si="0"/>
        <v>268</v>
      </c>
      <c r="V34" s="5"/>
    </row>
    <row r="35" spans="1:22">
      <c r="A35" s="16">
        <v>3</v>
      </c>
      <c r="B35" t="s">
        <v>162</v>
      </c>
      <c r="C35" t="s">
        <v>13</v>
      </c>
      <c r="D35">
        <v>3865</v>
      </c>
      <c r="E35">
        <v>535</v>
      </c>
      <c r="F35">
        <v>7.0646170000000001</v>
      </c>
      <c r="G35">
        <v>0</v>
      </c>
      <c r="H35">
        <v>101.31699999999999</v>
      </c>
      <c r="I35">
        <v>22.7</v>
      </c>
      <c r="J35">
        <v>9.4</v>
      </c>
      <c r="K35">
        <v>287.89999999999998</v>
      </c>
      <c r="L35">
        <v>1.0130999999999999</v>
      </c>
      <c r="M35">
        <v>98.296000000000006</v>
      </c>
      <c r="N35">
        <v>103.514</v>
      </c>
      <c r="O35">
        <v>99.546000000000006</v>
      </c>
      <c r="P35">
        <v>14.4</v>
      </c>
      <c r="Q35">
        <v>31.4</v>
      </c>
      <c r="R35">
        <v>19</v>
      </c>
      <c r="S35">
        <v>4.59</v>
      </c>
      <c r="T35" s="16">
        <v>2</v>
      </c>
      <c r="U35" s="23">
        <f t="shared" si="0"/>
        <v>212</v>
      </c>
      <c r="V35" s="5"/>
    </row>
    <row r="36" spans="1:22">
      <c r="A36" s="16">
        <v>2</v>
      </c>
      <c r="B36" t="s">
        <v>163</v>
      </c>
      <c r="C36" t="s">
        <v>13</v>
      </c>
      <c r="D36">
        <v>3653</v>
      </c>
      <c r="E36">
        <v>506</v>
      </c>
      <c r="F36">
        <v>7.0173040000000002</v>
      </c>
      <c r="G36">
        <v>0</v>
      </c>
      <c r="H36">
        <v>102.36199999999999</v>
      </c>
      <c r="I36">
        <v>21.8</v>
      </c>
      <c r="J36">
        <v>14.1</v>
      </c>
      <c r="K36">
        <v>63.4</v>
      </c>
      <c r="L36">
        <v>1.0125999999999999</v>
      </c>
      <c r="M36">
        <v>99.186999999999998</v>
      </c>
      <c r="N36">
        <v>104.77500000000001</v>
      </c>
      <c r="O36">
        <v>99.875</v>
      </c>
      <c r="P36">
        <v>15.2</v>
      </c>
      <c r="Q36">
        <v>31.3</v>
      </c>
      <c r="R36">
        <v>21.9</v>
      </c>
      <c r="S36">
        <v>4.5999999999999996</v>
      </c>
      <c r="T36" s="16">
        <v>1</v>
      </c>
      <c r="U36" s="23">
        <f t="shared" si="0"/>
        <v>328</v>
      </c>
      <c r="V36" s="5"/>
    </row>
    <row r="37" spans="1:22">
      <c r="A37" s="16">
        <v>1</v>
      </c>
      <c r="B37" t="s">
        <v>134</v>
      </c>
      <c r="C37" t="s">
        <v>13</v>
      </c>
      <c r="D37">
        <v>3325</v>
      </c>
      <c r="E37">
        <v>460</v>
      </c>
      <c r="F37">
        <v>7.1195240000000002</v>
      </c>
      <c r="G37">
        <v>0</v>
      </c>
      <c r="H37">
        <v>101.70699999999999</v>
      </c>
      <c r="I37">
        <v>21.2</v>
      </c>
      <c r="J37">
        <v>12.1</v>
      </c>
      <c r="K37">
        <v>286.8</v>
      </c>
      <c r="L37">
        <v>1.0133000000000001</v>
      </c>
      <c r="M37">
        <v>96.786000000000001</v>
      </c>
      <c r="N37">
        <v>104.89400000000001</v>
      </c>
      <c r="O37">
        <v>100.16800000000001</v>
      </c>
      <c r="P37">
        <v>15.2</v>
      </c>
      <c r="Q37">
        <v>31.8</v>
      </c>
      <c r="R37">
        <v>18.7</v>
      </c>
      <c r="S37">
        <v>4.59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O28" sqref="O28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B6" t="s">
        <v>195</v>
      </c>
      <c r="C6" t="s">
        <v>13</v>
      </c>
      <c r="D6">
        <v>236851</v>
      </c>
      <c r="E6">
        <v>151109</v>
      </c>
      <c r="F6">
        <v>7.1103050000000003</v>
      </c>
      <c r="G6">
        <v>0</v>
      </c>
      <c r="H6">
        <v>100.97799999999999</v>
      </c>
      <c r="I6">
        <v>23.4</v>
      </c>
      <c r="J6">
        <v>140.5</v>
      </c>
      <c r="K6">
        <v>288.2</v>
      </c>
      <c r="L6">
        <v>1.0128999999999999</v>
      </c>
      <c r="M6">
        <v>96.462999999999994</v>
      </c>
      <c r="N6">
        <v>103.682</v>
      </c>
      <c r="O6">
        <v>100.937</v>
      </c>
      <c r="P6">
        <v>18.899999999999999</v>
      </c>
      <c r="Q6">
        <v>27</v>
      </c>
      <c r="R6">
        <v>21.2</v>
      </c>
      <c r="S6">
        <v>5.32</v>
      </c>
      <c r="T6" s="22">
        <v>31</v>
      </c>
      <c r="U6" s="23">
        <f>D6-D7</f>
        <v>3346</v>
      </c>
      <c r="V6" s="24">
        <v>1</v>
      </c>
    </row>
    <row r="7" spans="1:22">
      <c r="A7" s="16">
        <v>31</v>
      </c>
      <c r="B7" t="s">
        <v>196</v>
      </c>
      <c r="C7" t="s">
        <v>13</v>
      </c>
      <c r="D7">
        <v>233505</v>
      </c>
      <c r="E7">
        <v>150635</v>
      </c>
      <c r="F7">
        <v>6.9285139999999998</v>
      </c>
      <c r="G7">
        <v>0</v>
      </c>
      <c r="H7">
        <v>100.678</v>
      </c>
      <c r="I7">
        <v>24</v>
      </c>
      <c r="J7">
        <v>136</v>
      </c>
      <c r="K7">
        <v>273.10000000000002</v>
      </c>
      <c r="L7">
        <v>1.0123</v>
      </c>
      <c r="M7">
        <v>96.582999999999998</v>
      </c>
      <c r="N7">
        <v>102.81399999999999</v>
      </c>
      <c r="O7">
        <v>99.093000000000004</v>
      </c>
      <c r="P7">
        <v>21.5</v>
      </c>
      <c r="Q7">
        <v>28.3</v>
      </c>
      <c r="R7">
        <v>23.2</v>
      </c>
      <c r="S7">
        <v>5.33</v>
      </c>
      <c r="T7" s="16">
        <v>30</v>
      </c>
      <c r="U7" s="23">
        <f>D7-D8</f>
        <v>3250</v>
      </c>
      <c r="V7" s="4"/>
    </row>
    <row r="8" spans="1:22">
      <c r="A8" s="16">
        <v>30</v>
      </c>
      <c r="B8" t="s">
        <v>177</v>
      </c>
      <c r="C8" t="s">
        <v>13</v>
      </c>
      <c r="D8">
        <v>230255</v>
      </c>
      <c r="E8">
        <v>150172</v>
      </c>
      <c r="F8">
        <v>6.8903359999999996</v>
      </c>
      <c r="G8">
        <v>0</v>
      </c>
      <c r="H8">
        <v>100.226</v>
      </c>
      <c r="I8">
        <v>23.6</v>
      </c>
      <c r="J8">
        <v>144.30000000000001</v>
      </c>
      <c r="K8">
        <v>281.39999999999998</v>
      </c>
      <c r="L8">
        <v>1.0122</v>
      </c>
      <c r="M8">
        <v>96.174000000000007</v>
      </c>
      <c r="N8">
        <v>102.905</v>
      </c>
      <c r="O8">
        <v>98.501999999999995</v>
      </c>
      <c r="P8">
        <v>21.3</v>
      </c>
      <c r="Q8">
        <v>27.2</v>
      </c>
      <c r="R8">
        <v>23</v>
      </c>
      <c r="S8">
        <v>5.32</v>
      </c>
      <c r="T8" s="16">
        <v>29</v>
      </c>
      <c r="U8" s="23">
        <f>D8-D9</f>
        <v>3446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226809</v>
      </c>
      <c r="E9">
        <v>149679</v>
      </c>
      <c r="F9">
        <v>6.8935969999999998</v>
      </c>
      <c r="G9">
        <v>0</v>
      </c>
      <c r="H9">
        <v>100.36199999999999</v>
      </c>
      <c r="I9">
        <v>23</v>
      </c>
      <c r="J9">
        <v>104.1</v>
      </c>
      <c r="K9">
        <v>246.4</v>
      </c>
      <c r="L9">
        <v>1.0124</v>
      </c>
      <c r="M9">
        <v>96.180999999999997</v>
      </c>
      <c r="N9">
        <v>103.366</v>
      </c>
      <c r="O9">
        <v>98.159000000000006</v>
      </c>
      <c r="P9">
        <v>19.600000000000001</v>
      </c>
      <c r="Q9">
        <v>30.1</v>
      </c>
      <c r="R9">
        <v>21.9</v>
      </c>
      <c r="S9">
        <v>5.32</v>
      </c>
      <c r="T9" s="22">
        <v>28</v>
      </c>
      <c r="U9" s="23">
        <f t="shared" ref="U9:U36" si="0">D9-D10</f>
        <v>2449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224360</v>
      </c>
      <c r="E10">
        <v>149332</v>
      </c>
      <c r="F10">
        <v>6.9607840000000003</v>
      </c>
      <c r="G10">
        <v>0</v>
      </c>
      <c r="H10">
        <v>103.364</v>
      </c>
      <c r="I10">
        <v>25.3</v>
      </c>
      <c r="J10">
        <v>6.8</v>
      </c>
      <c r="K10">
        <v>144.19999999999999</v>
      </c>
      <c r="L10">
        <v>1.0127999999999999</v>
      </c>
      <c r="M10">
        <v>98.177000000000007</v>
      </c>
      <c r="N10">
        <v>105.387</v>
      </c>
      <c r="O10">
        <v>98.337000000000003</v>
      </c>
      <c r="P10">
        <v>14.2</v>
      </c>
      <c r="Q10">
        <v>39.200000000000003</v>
      </c>
      <c r="R10">
        <v>19.7</v>
      </c>
      <c r="S10">
        <v>5.32</v>
      </c>
      <c r="T10" s="16">
        <v>27</v>
      </c>
      <c r="U10" s="23">
        <f t="shared" si="0"/>
        <v>144</v>
      </c>
      <c r="V10" s="16"/>
    </row>
    <row r="11" spans="1:22">
      <c r="A11" s="16">
        <v>27</v>
      </c>
      <c r="B11" t="s">
        <v>174</v>
      </c>
      <c r="C11" t="s">
        <v>13</v>
      </c>
      <c r="D11">
        <v>224216</v>
      </c>
      <c r="E11">
        <v>149312</v>
      </c>
      <c r="F11">
        <v>7.4722910000000002</v>
      </c>
      <c r="G11">
        <v>0</v>
      </c>
      <c r="H11">
        <v>103.553</v>
      </c>
      <c r="I11">
        <v>24</v>
      </c>
      <c r="J11">
        <v>3.1</v>
      </c>
      <c r="K11">
        <v>106.2</v>
      </c>
      <c r="L11">
        <v>1.0144</v>
      </c>
      <c r="M11">
        <v>100.378</v>
      </c>
      <c r="N11">
        <v>105.697</v>
      </c>
      <c r="O11">
        <v>104.096</v>
      </c>
      <c r="P11">
        <v>13.3</v>
      </c>
      <c r="Q11">
        <v>39.1</v>
      </c>
      <c r="R11">
        <v>16.100000000000001</v>
      </c>
      <c r="S11">
        <v>5.33</v>
      </c>
      <c r="T11" s="16">
        <v>26</v>
      </c>
      <c r="U11" s="23">
        <f t="shared" si="0"/>
        <v>48</v>
      </c>
      <c r="V11" s="16"/>
    </row>
    <row r="12" spans="1:22">
      <c r="A12" s="16">
        <v>26</v>
      </c>
      <c r="B12" t="s">
        <v>173</v>
      </c>
      <c r="C12" t="s">
        <v>13</v>
      </c>
      <c r="D12">
        <v>224168</v>
      </c>
      <c r="E12">
        <v>149305</v>
      </c>
      <c r="F12">
        <v>7.249625</v>
      </c>
      <c r="G12">
        <v>0</v>
      </c>
      <c r="H12">
        <v>101.40900000000001</v>
      </c>
      <c r="I12">
        <v>22.9</v>
      </c>
      <c r="J12">
        <v>44.3</v>
      </c>
      <c r="K12">
        <v>142.69999999999999</v>
      </c>
      <c r="L12">
        <v>1.0136000000000001</v>
      </c>
      <c r="M12">
        <v>97.498999999999995</v>
      </c>
      <c r="N12">
        <v>104.666</v>
      </c>
      <c r="O12">
        <v>101.943</v>
      </c>
      <c r="P12">
        <v>17.399999999999999</v>
      </c>
      <c r="Q12">
        <v>31.5</v>
      </c>
      <c r="R12">
        <v>18.600000000000001</v>
      </c>
      <c r="S12">
        <v>5.32</v>
      </c>
      <c r="T12" s="16">
        <v>25</v>
      </c>
      <c r="U12" s="23">
        <f t="shared" si="0"/>
        <v>943</v>
      </c>
      <c r="V12" s="16"/>
    </row>
    <row r="13" spans="1:22">
      <c r="A13" s="16">
        <v>25</v>
      </c>
      <c r="B13" t="s">
        <v>172</v>
      </c>
      <c r="C13" t="s">
        <v>13</v>
      </c>
      <c r="D13">
        <v>223225</v>
      </c>
      <c r="E13">
        <v>149172</v>
      </c>
      <c r="F13">
        <v>7.2268499999999998</v>
      </c>
      <c r="G13">
        <v>0</v>
      </c>
      <c r="H13">
        <v>101.497</v>
      </c>
      <c r="I13">
        <v>22.1</v>
      </c>
      <c r="J13">
        <v>45</v>
      </c>
      <c r="K13">
        <v>222.9</v>
      </c>
      <c r="L13">
        <v>1.0134000000000001</v>
      </c>
      <c r="M13">
        <v>97.367000000000004</v>
      </c>
      <c r="N13">
        <v>105.123</v>
      </c>
      <c r="O13">
        <v>102.02200000000001</v>
      </c>
      <c r="P13">
        <v>14.9</v>
      </c>
      <c r="Q13">
        <v>31.5</v>
      </c>
      <c r="R13">
        <v>19.7</v>
      </c>
      <c r="S13">
        <v>5.32</v>
      </c>
      <c r="T13" s="16">
        <v>24</v>
      </c>
      <c r="U13" s="23">
        <f t="shared" si="0"/>
        <v>972</v>
      </c>
      <c r="V13" s="16"/>
    </row>
    <row r="14" spans="1:22">
      <c r="A14" s="16">
        <v>24</v>
      </c>
      <c r="B14" t="s">
        <v>171</v>
      </c>
      <c r="C14" t="s">
        <v>13</v>
      </c>
      <c r="D14">
        <v>222253</v>
      </c>
      <c r="E14">
        <v>149034</v>
      </c>
      <c r="F14">
        <v>6.846622</v>
      </c>
      <c r="G14">
        <v>0</v>
      </c>
      <c r="H14">
        <v>100.66</v>
      </c>
      <c r="I14">
        <v>23.6</v>
      </c>
      <c r="J14">
        <v>145.80000000000001</v>
      </c>
      <c r="K14">
        <v>278.2</v>
      </c>
      <c r="L14">
        <v>1.0122</v>
      </c>
      <c r="M14">
        <v>97.569000000000003</v>
      </c>
      <c r="N14">
        <v>103.285</v>
      </c>
      <c r="O14">
        <v>97.736999999999995</v>
      </c>
      <c r="P14">
        <v>21.2</v>
      </c>
      <c r="Q14">
        <v>28.9</v>
      </c>
      <c r="R14">
        <v>22.6</v>
      </c>
      <c r="S14">
        <v>5.33</v>
      </c>
      <c r="T14" s="16">
        <v>23</v>
      </c>
      <c r="U14" s="23">
        <f t="shared" si="0"/>
        <v>3484</v>
      </c>
      <c r="V14" s="16"/>
    </row>
    <row r="15" spans="1:22">
      <c r="A15" s="16">
        <v>23</v>
      </c>
      <c r="B15" t="s">
        <v>170</v>
      </c>
      <c r="C15" t="s">
        <v>13</v>
      </c>
      <c r="D15">
        <v>218769</v>
      </c>
      <c r="E15">
        <v>148539</v>
      </c>
      <c r="F15">
        <v>6.8725480000000001</v>
      </c>
      <c r="G15">
        <v>0</v>
      </c>
      <c r="H15">
        <v>100.977</v>
      </c>
      <c r="I15">
        <v>23.4</v>
      </c>
      <c r="J15">
        <v>152.19999999999999</v>
      </c>
      <c r="K15">
        <v>270</v>
      </c>
      <c r="L15">
        <v>1.0122</v>
      </c>
      <c r="M15">
        <v>97.998999999999995</v>
      </c>
      <c r="N15">
        <v>103.605</v>
      </c>
      <c r="O15">
        <v>98.125</v>
      </c>
      <c r="P15">
        <v>21.1</v>
      </c>
      <c r="Q15">
        <v>26.6</v>
      </c>
      <c r="R15">
        <v>22.7</v>
      </c>
      <c r="S15">
        <v>5.33</v>
      </c>
      <c r="T15" s="16">
        <v>22</v>
      </c>
      <c r="U15" s="23">
        <f t="shared" si="0"/>
        <v>3643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215126</v>
      </c>
      <c r="E16">
        <v>148022</v>
      </c>
      <c r="F16">
        <v>6.9591799999999999</v>
      </c>
      <c r="G16">
        <v>0</v>
      </c>
      <c r="H16">
        <v>101.792</v>
      </c>
      <c r="I16">
        <v>23.6</v>
      </c>
      <c r="J16">
        <v>164.8</v>
      </c>
      <c r="K16">
        <v>276.10000000000002</v>
      </c>
      <c r="L16">
        <v>1.0124</v>
      </c>
      <c r="M16">
        <v>98.156000000000006</v>
      </c>
      <c r="N16">
        <v>106.652</v>
      </c>
      <c r="O16">
        <v>99.260999999999996</v>
      </c>
      <c r="P16">
        <v>20.2</v>
      </c>
      <c r="Q16">
        <v>27.2</v>
      </c>
      <c r="R16">
        <v>22.4</v>
      </c>
      <c r="S16">
        <v>5.33</v>
      </c>
      <c r="T16" s="22">
        <v>21</v>
      </c>
      <c r="U16" s="23">
        <f t="shared" si="0"/>
        <v>3951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211175</v>
      </c>
      <c r="E17">
        <v>147466</v>
      </c>
      <c r="F17">
        <v>7.1860169999999997</v>
      </c>
      <c r="G17">
        <v>0</v>
      </c>
      <c r="H17">
        <v>103.43600000000001</v>
      </c>
      <c r="I17">
        <v>25.4</v>
      </c>
      <c r="J17">
        <v>5.8</v>
      </c>
      <c r="K17">
        <v>143.6</v>
      </c>
      <c r="L17">
        <v>1.0132000000000001</v>
      </c>
      <c r="M17">
        <v>99.269000000000005</v>
      </c>
      <c r="N17">
        <v>105.233</v>
      </c>
      <c r="O17">
        <v>101.627</v>
      </c>
      <c r="P17">
        <v>12.6</v>
      </c>
      <c r="Q17">
        <v>41.6</v>
      </c>
      <c r="R17">
        <v>20.100000000000001</v>
      </c>
      <c r="S17">
        <v>5.33</v>
      </c>
      <c r="T17" s="16">
        <v>20</v>
      </c>
      <c r="U17" s="23">
        <f t="shared" si="0"/>
        <v>127</v>
      </c>
      <c r="V17" s="16"/>
    </row>
    <row r="18" spans="1:22">
      <c r="A18" s="16">
        <v>20</v>
      </c>
      <c r="B18" t="s">
        <v>167</v>
      </c>
      <c r="C18" t="s">
        <v>13</v>
      </c>
      <c r="D18">
        <v>211048</v>
      </c>
      <c r="E18">
        <v>147449</v>
      </c>
      <c r="F18">
        <v>7.4088859999999999</v>
      </c>
      <c r="G18">
        <v>0</v>
      </c>
      <c r="H18">
        <v>103.83799999999999</v>
      </c>
      <c r="I18">
        <v>23.3</v>
      </c>
      <c r="J18">
        <v>12.8</v>
      </c>
      <c r="K18">
        <v>141</v>
      </c>
      <c r="L18">
        <v>1.0141</v>
      </c>
      <c r="M18">
        <v>101.343</v>
      </c>
      <c r="N18">
        <v>106.316</v>
      </c>
      <c r="O18">
        <v>103.67100000000001</v>
      </c>
      <c r="P18">
        <v>14.8</v>
      </c>
      <c r="Q18">
        <v>34.799999999999997</v>
      </c>
      <c r="R18">
        <v>17.3</v>
      </c>
      <c r="S18">
        <v>5.32</v>
      </c>
      <c r="T18" s="16">
        <v>19</v>
      </c>
      <c r="U18" s="23">
        <f t="shared" si="0"/>
        <v>245</v>
      </c>
      <c r="V18" s="16"/>
    </row>
    <row r="19" spans="1:22">
      <c r="A19" s="16">
        <v>19</v>
      </c>
      <c r="B19" t="s">
        <v>166</v>
      </c>
      <c r="C19" t="s">
        <v>13</v>
      </c>
      <c r="D19">
        <v>210803</v>
      </c>
      <c r="E19">
        <v>147414</v>
      </c>
      <c r="F19">
        <v>7.306934</v>
      </c>
      <c r="G19">
        <v>0</v>
      </c>
      <c r="H19">
        <v>103</v>
      </c>
      <c r="I19">
        <v>22.5</v>
      </c>
      <c r="J19">
        <v>61.2</v>
      </c>
      <c r="K19">
        <v>219.7</v>
      </c>
      <c r="L19">
        <v>1.0136000000000001</v>
      </c>
      <c r="M19">
        <v>99.634</v>
      </c>
      <c r="N19">
        <v>105.462</v>
      </c>
      <c r="O19">
        <v>103.01600000000001</v>
      </c>
      <c r="P19">
        <v>18.899999999999999</v>
      </c>
      <c r="Q19">
        <v>30.7</v>
      </c>
      <c r="R19">
        <v>19.3</v>
      </c>
      <c r="S19">
        <v>5.32</v>
      </c>
      <c r="T19" s="16">
        <v>18</v>
      </c>
      <c r="U19" s="23">
        <f t="shared" si="0"/>
        <v>1354</v>
      </c>
      <c r="V19" s="16"/>
    </row>
    <row r="20" spans="1:22">
      <c r="A20" s="16">
        <v>18</v>
      </c>
      <c r="B20" t="s">
        <v>165</v>
      </c>
      <c r="C20" t="s">
        <v>13</v>
      </c>
      <c r="D20">
        <v>209449</v>
      </c>
      <c r="E20">
        <v>147226</v>
      </c>
      <c r="F20">
        <v>7.1263430000000003</v>
      </c>
      <c r="G20">
        <v>0</v>
      </c>
      <c r="H20">
        <v>101.496</v>
      </c>
      <c r="I20">
        <v>23.2</v>
      </c>
      <c r="J20">
        <v>126.1</v>
      </c>
      <c r="K20">
        <v>267.2</v>
      </c>
      <c r="L20">
        <v>1.0129999999999999</v>
      </c>
      <c r="M20">
        <v>98.801000000000002</v>
      </c>
      <c r="N20">
        <v>103.78</v>
      </c>
      <c r="O20">
        <v>100.928</v>
      </c>
      <c r="P20">
        <v>20.3</v>
      </c>
      <c r="Q20">
        <v>26.5</v>
      </c>
      <c r="R20">
        <v>20.5</v>
      </c>
      <c r="S20">
        <v>5.32</v>
      </c>
      <c r="T20" s="16">
        <v>17</v>
      </c>
      <c r="U20" s="23">
        <f t="shared" si="0"/>
        <v>3000</v>
      </c>
      <c r="V20" s="16"/>
    </row>
    <row r="21" spans="1:22">
      <c r="A21" s="16">
        <v>17</v>
      </c>
      <c r="B21" t="s">
        <v>164</v>
      </c>
      <c r="C21" t="s">
        <v>13</v>
      </c>
      <c r="D21">
        <v>206449</v>
      </c>
      <c r="E21">
        <v>146803</v>
      </c>
      <c r="F21">
        <v>6.9739170000000001</v>
      </c>
      <c r="G21">
        <v>0</v>
      </c>
      <c r="H21">
        <v>101.68</v>
      </c>
      <c r="I21">
        <v>23.3</v>
      </c>
      <c r="J21">
        <v>150.1</v>
      </c>
      <c r="K21">
        <v>264.7</v>
      </c>
      <c r="L21">
        <v>1.0124</v>
      </c>
      <c r="M21">
        <v>98.034999999999997</v>
      </c>
      <c r="N21">
        <v>105.149</v>
      </c>
      <c r="O21">
        <v>99.536000000000001</v>
      </c>
      <c r="P21">
        <v>20.9</v>
      </c>
      <c r="Q21">
        <v>26.3</v>
      </c>
      <c r="R21">
        <v>22.6</v>
      </c>
      <c r="S21">
        <v>5.32</v>
      </c>
      <c r="T21" s="16">
        <v>16</v>
      </c>
      <c r="U21" s="23">
        <f t="shared" si="0"/>
        <v>3589</v>
      </c>
      <c r="V21" s="16"/>
    </row>
    <row r="22" spans="1:22">
      <c r="A22" s="16">
        <v>16</v>
      </c>
      <c r="B22" t="s">
        <v>149</v>
      </c>
      <c r="C22" t="s">
        <v>13</v>
      </c>
      <c r="D22">
        <v>202860</v>
      </c>
      <c r="E22">
        <v>146298</v>
      </c>
      <c r="F22">
        <v>7.0022510000000002</v>
      </c>
      <c r="G22">
        <v>0</v>
      </c>
      <c r="H22">
        <v>101.42</v>
      </c>
      <c r="I22">
        <v>23.6</v>
      </c>
      <c r="J22">
        <v>153.69999999999999</v>
      </c>
      <c r="K22">
        <v>286.5</v>
      </c>
      <c r="L22">
        <v>1.0125</v>
      </c>
      <c r="M22">
        <v>98.468000000000004</v>
      </c>
      <c r="N22">
        <v>106.387</v>
      </c>
      <c r="O22">
        <v>99.941999999999993</v>
      </c>
      <c r="P22">
        <v>21.3</v>
      </c>
      <c r="Q22">
        <v>26.9</v>
      </c>
      <c r="R22">
        <v>22.6</v>
      </c>
      <c r="S22">
        <v>5.32</v>
      </c>
      <c r="T22" s="16">
        <v>15</v>
      </c>
      <c r="U22" s="23">
        <f t="shared" si="0"/>
        <v>3683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199177</v>
      </c>
      <c r="E23">
        <v>145778</v>
      </c>
      <c r="F23">
        <v>7.0578900000000004</v>
      </c>
      <c r="G23">
        <v>0</v>
      </c>
      <c r="H23">
        <v>101.566</v>
      </c>
      <c r="I23">
        <v>23.7</v>
      </c>
      <c r="J23">
        <v>103.5</v>
      </c>
      <c r="K23">
        <v>275.2</v>
      </c>
      <c r="L23">
        <v>1.0125999999999999</v>
      </c>
      <c r="M23">
        <v>99.191999999999993</v>
      </c>
      <c r="N23">
        <v>103.48699999999999</v>
      </c>
      <c r="O23">
        <v>100.878</v>
      </c>
      <c r="P23">
        <v>15</v>
      </c>
      <c r="Q23">
        <v>30</v>
      </c>
      <c r="R23">
        <v>23.1</v>
      </c>
      <c r="S23">
        <v>5.32</v>
      </c>
      <c r="T23" s="22">
        <v>14</v>
      </c>
      <c r="U23" s="23">
        <f t="shared" si="0"/>
        <v>2444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196733</v>
      </c>
      <c r="E24">
        <v>145435</v>
      </c>
      <c r="F24">
        <v>7.3467440000000002</v>
      </c>
      <c r="G24">
        <v>0</v>
      </c>
      <c r="H24">
        <v>104.325</v>
      </c>
      <c r="I24">
        <v>22.2</v>
      </c>
      <c r="J24">
        <v>1.2</v>
      </c>
      <c r="K24">
        <v>36.1</v>
      </c>
      <c r="L24">
        <v>1.0143</v>
      </c>
      <c r="M24">
        <v>100.759</v>
      </c>
      <c r="N24">
        <v>106.56699999999999</v>
      </c>
      <c r="O24">
        <v>101.967</v>
      </c>
      <c r="P24">
        <v>11.4</v>
      </c>
      <c r="Q24">
        <v>34.299999999999997</v>
      </c>
      <c r="R24">
        <v>15</v>
      </c>
      <c r="S24">
        <v>5.32</v>
      </c>
      <c r="T24" s="16">
        <v>13</v>
      </c>
      <c r="U24" s="23">
        <f t="shared" si="0"/>
        <v>20</v>
      </c>
      <c r="V24" s="16"/>
    </row>
    <row r="25" spans="1:22">
      <c r="A25" s="16">
        <v>13</v>
      </c>
      <c r="B25" t="s">
        <v>152</v>
      </c>
      <c r="C25" t="s">
        <v>13</v>
      </c>
      <c r="D25">
        <v>196713</v>
      </c>
      <c r="E25">
        <v>145433</v>
      </c>
      <c r="F25">
        <v>7.4042409999999999</v>
      </c>
      <c r="G25">
        <v>0</v>
      </c>
      <c r="H25">
        <v>104.925</v>
      </c>
      <c r="I25">
        <v>22.1</v>
      </c>
      <c r="J25">
        <v>22.9</v>
      </c>
      <c r="K25">
        <v>140</v>
      </c>
      <c r="L25">
        <v>1.0139</v>
      </c>
      <c r="M25">
        <v>103.307</v>
      </c>
      <c r="N25">
        <v>106.596</v>
      </c>
      <c r="O25">
        <v>104.148</v>
      </c>
      <c r="P25">
        <v>13.4</v>
      </c>
      <c r="Q25">
        <v>31.4</v>
      </c>
      <c r="R25">
        <v>18.8</v>
      </c>
      <c r="S25">
        <v>5.32</v>
      </c>
      <c r="T25" s="16">
        <v>12</v>
      </c>
      <c r="U25" s="23">
        <f t="shared" si="0"/>
        <v>522</v>
      </c>
      <c r="V25" s="16"/>
    </row>
    <row r="26" spans="1:22">
      <c r="A26" s="16">
        <v>12</v>
      </c>
      <c r="B26" t="s">
        <v>153</v>
      </c>
      <c r="C26" t="s">
        <v>13</v>
      </c>
      <c r="D26">
        <v>196191</v>
      </c>
      <c r="E26">
        <v>145361</v>
      </c>
      <c r="F26">
        <v>7.4184060000000001</v>
      </c>
      <c r="G26">
        <v>0</v>
      </c>
      <c r="H26">
        <v>104.18300000000001</v>
      </c>
      <c r="I26">
        <v>22.4</v>
      </c>
      <c r="J26">
        <v>141.30000000000001</v>
      </c>
      <c r="K26">
        <v>237.3</v>
      </c>
      <c r="L26">
        <v>1.0136000000000001</v>
      </c>
      <c r="M26">
        <v>100.506</v>
      </c>
      <c r="N26">
        <v>106.042</v>
      </c>
      <c r="O26">
        <v>105.146</v>
      </c>
      <c r="P26">
        <v>20.9</v>
      </c>
      <c r="Q26">
        <v>24.1</v>
      </c>
      <c r="R26">
        <v>20.9</v>
      </c>
      <c r="S26">
        <v>5.32</v>
      </c>
      <c r="T26" s="16">
        <v>11</v>
      </c>
      <c r="U26" s="23">
        <f t="shared" si="0"/>
        <v>3382</v>
      </c>
      <c r="V26" s="16"/>
    </row>
    <row r="27" spans="1:22">
      <c r="A27" s="16">
        <v>11</v>
      </c>
      <c r="B27" t="s">
        <v>154</v>
      </c>
      <c r="C27" t="s">
        <v>13</v>
      </c>
      <c r="D27">
        <v>192809</v>
      </c>
      <c r="E27">
        <v>144898</v>
      </c>
      <c r="F27">
        <v>7.2353189999999996</v>
      </c>
      <c r="G27">
        <v>0</v>
      </c>
      <c r="H27">
        <v>102.36499999999999</v>
      </c>
      <c r="I27">
        <v>23.1</v>
      </c>
      <c r="J27">
        <v>147.6</v>
      </c>
      <c r="K27">
        <v>268.7</v>
      </c>
      <c r="L27">
        <v>1.0132000000000001</v>
      </c>
      <c r="M27">
        <v>100.303</v>
      </c>
      <c r="N27">
        <v>104.434</v>
      </c>
      <c r="O27">
        <v>102.71599999999999</v>
      </c>
      <c r="P27">
        <v>21.1</v>
      </c>
      <c r="Q27">
        <v>26.5</v>
      </c>
      <c r="R27">
        <v>21.3</v>
      </c>
      <c r="S27">
        <v>5.32</v>
      </c>
      <c r="T27" s="16">
        <v>10</v>
      </c>
      <c r="U27" s="23">
        <f t="shared" si="0"/>
        <v>3526</v>
      </c>
      <c r="V27" s="16"/>
    </row>
    <row r="28" spans="1:22">
      <c r="A28" s="16">
        <v>10</v>
      </c>
      <c r="B28" t="s">
        <v>155</v>
      </c>
      <c r="C28" t="s">
        <v>13</v>
      </c>
      <c r="D28">
        <v>189283</v>
      </c>
      <c r="E28">
        <v>144406</v>
      </c>
      <c r="F28">
        <v>7.0184319999999998</v>
      </c>
      <c r="G28">
        <v>0</v>
      </c>
      <c r="H28">
        <v>101.63200000000001</v>
      </c>
      <c r="I28">
        <v>22.8</v>
      </c>
      <c r="J28">
        <v>146.69999999999999</v>
      </c>
      <c r="K28">
        <v>256.7</v>
      </c>
      <c r="L28">
        <v>1.0125</v>
      </c>
      <c r="M28">
        <v>97.304000000000002</v>
      </c>
      <c r="N28">
        <v>104.849</v>
      </c>
      <c r="O28">
        <v>100.2</v>
      </c>
      <c r="P28">
        <v>18.899999999999999</v>
      </c>
      <c r="Q28">
        <v>25.8</v>
      </c>
      <c r="R28">
        <v>22.7</v>
      </c>
      <c r="S28">
        <v>5.33</v>
      </c>
      <c r="T28" s="16">
        <v>9</v>
      </c>
      <c r="U28" s="23">
        <f t="shared" si="0"/>
        <v>3505</v>
      </c>
      <c r="V28" s="16"/>
    </row>
    <row r="29" spans="1:22">
      <c r="A29" s="16">
        <v>9</v>
      </c>
      <c r="B29" t="s">
        <v>156</v>
      </c>
      <c r="C29" t="s">
        <v>13</v>
      </c>
      <c r="D29">
        <v>185778</v>
      </c>
      <c r="E29">
        <v>143911</v>
      </c>
      <c r="F29">
        <v>6.9934779999999996</v>
      </c>
      <c r="G29">
        <v>0</v>
      </c>
      <c r="H29">
        <v>101.11799999999999</v>
      </c>
      <c r="I29">
        <v>23.1</v>
      </c>
      <c r="J29">
        <v>175.2</v>
      </c>
      <c r="K29">
        <v>272.5</v>
      </c>
      <c r="L29">
        <v>1.0125</v>
      </c>
      <c r="M29">
        <v>97.941000000000003</v>
      </c>
      <c r="N29">
        <v>103.92</v>
      </c>
      <c r="O29">
        <v>99.772999999999996</v>
      </c>
      <c r="P29">
        <v>21.1</v>
      </c>
      <c r="Q29">
        <v>25.7</v>
      </c>
      <c r="R29">
        <v>22.5</v>
      </c>
      <c r="S29">
        <v>5.32</v>
      </c>
      <c r="T29" s="16">
        <v>8</v>
      </c>
      <c r="U29" s="23">
        <f t="shared" si="0"/>
        <v>4201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181577</v>
      </c>
      <c r="E30">
        <v>143317</v>
      </c>
      <c r="F30">
        <v>6.8859779999999997</v>
      </c>
      <c r="G30">
        <v>0</v>
      </c>
      <c r="H30">
        <v>101.887</v>
      </c>
      <c r="I30">
        <v>23.7</v>
      </c>
      <c r="J30">
        <v>145.80000000000001</v>
      </c>
      <c r="K30">
        <v>262.3</v>
      </c>
      <c r="L30">
        <v>1.0122</v>
      </c>
      <c r="M30">
        <v>98.462000000000003</v>
      </c>
      <c r="N30">
        <v>104.398</v>
      </c>
      <c r="O30">
        <v>98.507999999999996</v>
      </c>
      <c r="P30">
        <v>21.3</v>
      </c>
      <c r="Q30">
        <v>28.6</v>
      </c>
      <c r="R30">
        <v>23.2</v>
      </c>
      <c r="S30">
        <v>5.33</v>
      </c>
      <c r="T30" s="22">
        <v>7</v>
      </c>
      <c r="U30" s="23">
        <f t="shared" si="0"/>
        <v>3473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178104</v>
      </c>
      <c r="E31">
        <v>142829</v>
      </c>
      <c r="F31">
        <v>7.048502</v>
      </c>
      <c r="G31">
        <v>0</v>
      </c>
      <c r="H31">
        <v>103.989</v>
      </c>
      <c r="I31">
        <v>20.5</v>
      </c>
      <c r="J31">
        <v>10.4</v>
      </c>
      <c r="K31">
        <v>144.80000000000001</v>
      </c>
      <c r="L31">
        <v>1.0127999999999999</v>
      </c>
      <c r="M31">
        <v>100.048</v>
      </c>
      <c r="N31">
        <v>106.294</v>
      </c>
      <c r="O31">
        <v>100.08799999999999</v>
      </c>
      <c r="P31">
        <v>13.8</v>
      </c>
      <c r="Q31">
        <v>30.9</v>
      </c>
      <c r="R31">
        <v>21.2</v>
      </c>
      <c r="S31">
        <v>5.33</v>
      </c>
      <c r="T31" s="16">
        <v>6</v>
      </c>
      <c r="U31" s="23">
        <f t="shared" si="0"/>
        <v>221</v>
      </c>
      <c r="V31" s="5"/>
    </row>
    <row r="32" spans="1:22">
      <c r="A32" s="16">
        <v>6</v>
      </c>
      <c r="B32" t="s">
        <v>159</v>
      </c>
      <c r="C32" t="s">
        <v>13</v>
      </c>
      <c r="D32">
        <v>177883</v>
      </c>
      <c r="E32">
        <v>142798</v>
      </c>
      <c r="F32">
        <v>7.4059619999999997</v>
      </c>
      <c r="G32">
        <v>0</v>
      </c>
      <c r="H32">
        <v>104.23</v>
      </c>
      <c r="I32">
        <v>21.6</v>
      </c>
      <c r="J32">
        <v>14.9</v>
      </c>
      <c r="K32">
        <v>128.30000000000001</v>
      </c>
      <c r="L32">
        <v>1.0138</v>
      </c>
      <c r="M32">
        <v>102.42100000000001</v>
      </c>
      <c r="N32">
        <v>105.54300000000001</v>
      </c>
      <c r="O32">
        <v>104.333</v>
      </c>
      <c r="P32">
        <v>14.6</v>
      </c>
      <c r="Q32">
        <v>30.4</v>
      </c>
      <c r="R32">
        <v>19.2</v>
      </c>
      <c r="S32">
        <v>5.33</v>
      </c>
      <c r="T32" s="16">
        <v>5</v>
      </c>
      <c r="U32" s="23">
        <f t="shared" si="0"/>
        <v>323</v>
      </c>
      <c r="V32" s="5"/>
    </row>
    <row r="33" spans="1:22">
      <c r="A33" s="16">
        <v>5</v>
      </c>
      <c r="B33" t="s">
        <v>160</v>
      </c>
      <c r="C33" t="s">
        <v>13</v>
      </c>
      <c r="D33">
        <v>177560</v>
      </c>
      <c r="E33">
        <v>142754</v>
      </c>
      <c r="F33">
        <v>7.3426850000000004</v>
      </c>
      <c r="G33">
        <v>0</v>
      </c>
      <c r="H33">
        <v>102.414</v>
      </c>
      <c r="I33">
        <v>22.4</v>
      </c>
      <c r="J33">
        <v>101.4</v>
      </c>
      <c r="K33">
        <v>245.9</v>
      </c>
      <c r="L33">
        <v>1.0134000000000001</v>
      </c>
      <c r="M33">
        <v>99.343999999999994</v>
      </c>
      <c r="N33">
        <v>105.11</v>
      </c>
      <c r="O33">
        <v>104.161</v>
      </c>
      <c r="P33">
        <v>18.8</v>
      </c>
      <c r="Q33">
        <v>26.2</v>
      </c>
      <c r="R33">
        <v>21.1</v>
      </c>
      <c r="S33">
        <v>5.33</v>
      </c>
      <c r="T33" s="16">
        <v>4</v>
      </c>
      <c r="U33" s="23">
        <f t="shared" si="0"/>
        <v>2402</v>
      </c>
      <c r="V33" s="5"/>
    </row>
    <row r="34" spans="1:22">
      <c r="A34" s="16">
        <v>4</v>
      </c>
      <c r="B34" t="s">
        <v>161</v>
      </c>
      <c r="C34" t="s">
        <v>13</v>
      </c>
      <c r="D34">
        <v>175158</v>
      </c>
      <c r="E34">
        <v>142416</v>
      </c>
      <c r="F34">
        <v>7.1583949999999996</v>
      </c>
      <c r="G34">
        <v>0</v>
      </c>
      <c r="H34">
        <v>101.95399999999999</v>
      </c>
      <c r="I34">
        <v>23.3</v>
      </c>
      <c r="J34">
        <v>159.6</v>
      </c>
      <c r="K34">
        <v>269.8</v>
      </c>
      <c r="L34">
        <v>1.0127999999999999</v>
      </c>
      <c r="M34">
        <v>98.326999999999998</v>
      </c>
      <c r="N34">
        <v>103.905</v>
      </c>
      <c r="O34">
        <v>102.161</v>
      </c>
      <c r="P34">
        <v>21.4</v>
      </c>
      <c r="Q34">
        <v>26.6</v>
      </c>
      <c r="R34">
        <v>22.7</v>
      </c>
      <c r="S34">
        <v>5.33</v>
      </c>
      <c r="T34" s="16">
        <v>3</v>
      </c>
      <c r="U34" s="23">
        <f t="shared" si="0"/>
        <v>3822</v>
      </c>
      <c r="V34" s="5"/>
    </row>
    <row r="35" spans="1:22">
      <c r="A35" s="16">
        <v>3</v>
      </c>
      <c r="B35" t="s">
        <v>162</v>
      </c>
      <c r="C35" t="s">
        <v>13</v>
      </c>
      <c r="D35">
        <v>171336</v>
      </c>
      <c r="E35">
        <v>141880</v>
      </c>
      <c r="F35">
        <v>6.9187570000000003</v>
      </c>
      <c r="G35">
        <v>0</v>
      </c>
      <c r="H35">
        <v>101.018</v>
      </c>
      <c r="I35">
        <v>23.5</v>
      </c>
      <c r="J35">
        <v>172.5</v>
      </c>
      <c r="K35">
        <v>257.7</v>
      </c>
      <c r="L35">
        <v>1.0123</v>
      </c>
      <c r="M35">
        <v>97.790999999999997</v>
      </c>
      <c r="N35">
        <v>103.328</v>
      </c>
      <c r="O35">
        <v>98.992999999999995</v>
      </c>
      <c r="P35">
        <v>21.7</v>
      </c>
      <c r="Q35">
        <v>25.8</v>
      </c>
      <c r="R35">
        <v>23.3</v>
      </c>
      <c r="S35">
        <v>5.33</v>
      </c>
      <c r="T35" s="16">
        <v>2</v>
      </c>
      <c r="U35" s="23">
        <f t="shared" si="0"/>
        <v>4136</v>
      </c>
      <c r="V35" s="5"/>
    </row>
    <row r="36" spans="1:22">
      <c r="A36" s="16">
        <v>2</v>
      </c>
      <c r="B36" t="s">
        <v>163</v>
      </c>
      <c r="C36" t="s">
        <v>13</v>
      </c>
      <c r="D36">
        <v>167200</v>
      </c>
      <c r="E36">
        <v>141294</v>
      </c>
      <c r="F36">
        <v>6.931349</v>
      </c>
      <c r="G36">
        <v>0</v>
      </c>
      <c r="H36">
        <v>102.1</v>
      </c>
      <c r="I36">
        <v>23.8</v>
      </c>
      <c r="J36">
        <v>174.2</v>
      </c>
      <c r="K36">
        <v>267.89999999999998</v>
      </c>
      <c r="L36">
        <v>1.0122</v>
      </c>
      <c r="M36">
        <v>98.77</v>
      </c>
      <c r="N36">
        <v>104.636</v>
      </c>
      <c r="O36">
        <v>99.305999999999997</v>
      </c>
      <c r="P36">
        <v>22.3</v>
      </c>
      <c r="Q36">
        <v>27.1</v>
      </c>
      <c r="R36">
        <v>23.7</v>
      </c>
      <c r="S36">
        <v>5.33</v>
      </c>
      <c r="T36" s="16">
        <v>1</v>
      </c>
      <c r="U36" s="23">
        <f t="shared" si="0"/>
        <v>4177</v>
      </c>
      <c r="V36" s="5"/>
    </row>
    <row r="37" spans="1:22">
      <c r="A37" s="16">
        <v>1</v>
      </c>
      <c r="B37" t="s">
        <v>134</v>
      </c>
      <c r="C37" t="s">
        <v>13</v>
      </c>
      <c r="D37">
        <v>163023</v>
      </c>
      <c r="E37">
        <v>140708</v>
      </c>
      <c r="F37">
        <v>6.9863780000000002</v>
      </c>
      <c r="G37">
        <v>0</v>
      </c>
      <c r="H37">
        <v>101.435</v>
      </c>
      <c r="I37">
        <v>23.3</v>
      </c>
      <c r="J37">
        <v>161.6</v>
      </c>
      <c r="K37">
        <v>265.89999999999998</v>
      </c>
      <c r="L37">
        <v>1.0124</v>
      </c>
      <c r="M37">
        <v>96.206000000000003</v>
      </c>
      <c r="N37">
        <v>104.761</v>
      </c>
      <c r="O37">
        <v>99.84</v>
      </c>
      <c r="P37">
        <v>22</v>
      </c>
      <c r="Q37">
        <v>26.7</v>
      </c>
      <c r="R37">
        <v>23</v>
      </c>
      <c r="S37">
        <v>5.33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O28" sqref="O28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B6" t="s">
        <v>195</v>
      </c>
      <c r="C6" t="s">
        <v>13</v>
      </c>
      <c r="D6">
        <v>1774</v>
      </c>
      <c r="E6">
        <v>111627</v>
      </c>
      <c r="F6">
        <v>1.860798</v>
      </c>
      <c r="G6">
        <v>0</v>
      </c>
      <c r="H6">
        <v>14.228</v>
      </c>
      <c r="I6">
        <v>19.2</v>
      </c>
      <c r="J6">
        <v>1.8</v>
      </c>
      <c r="K6">
        <v>6.2</v>
      </c>
      <c r="T6" s="22">
        <v>31</v>
      </c>
      <c r="U6" s="23">
        <f>D6-D7</f>
        <v>42</v>
      </c>
      <c r="V6" s="24">
        <v>1</v>
      </c>
    </row>
    <row r="7" spans="1:22">
      <c r="A7" s="16">
        <v>31</v>
      </c>
      <c r="B7" t="s">
        <v>196</v>
      </c>
      <c r="C7" t="s">
        <v>13</v>
      </c>
      <c r="D7">
        <v>1732</v>
      </c>
      <c r="E7">
        <v>111604</v>
      </c>
      <c r="F7">
        <v>1.855739</v>
      </c>
      <c r="G7">
        <v>0</v>
      </c>
      <c r="H7">
        <v>14.209</v>
      </c>
      <c r="I7">
        <v>21.1</v>
      </c>
      <c r="J7">
        <v>1.9</v>
      </c>
      <c r="K7">
        <v>5.3</v>
      </c>
      <c r="T7" s="16">
        <v>30</v>
      </c>
      <c r="U7" s="23">
        <f>D7-D8</f>
        <v>44</v>
      </c>
      <c r="V7" s="4"/>
    </row>
    <row r="8" spans="1:22">
      <c r="A8" s="16">
        <v>30</v>
      </c>
      <c r="B8" t="s">
        <v>177</v>
      </c>
      <c r="C8" t="s">
        <v>13</v>
      </c>
      <c r="D8">
        <v>1688</v>
      </c>
      <c r="E8">
        <v>111580</v>
      </c>
      <c r="F8">
        <v>1.8628670000000001</v>
      </c>
      <c r="G8">
        <v>0</v>
      </c>
      <c r="H8">
        <v>14.214</v>
      </c>
      <c r="I8">
        <v>19.7</v>
      </c>
      <c r="J8">
        <v>1.9</v>
      </c>
      <c r="K8">
        <v>5.5</v>
      </c>
      <c r="T8" s="16">
        <v>29</v>
      </c>
      <c r="U8" s="23">
        <f>D8-D9</f>
        <v>44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1644</v>
      </c>
      <c r="E9">
        <v>111556</v>
      </c>
      <c r="F9">
        <v>1.873901</v>
      </c>
      <c r="G9">
        <v>0</v>
      </c>
      <c r="H9">
        <v>14.222</v>
      </c>
      <c r="I9">
        <v>18.2</v>
      </c>
      <c r="J9">
        <v>2</v>
      </c>
      <c r="K9">
        <v>6.2</v>
      </c>
      <c r="L9"/>
      <c r="M9"/>
      <c r="N9"/>
      <c r="O9"/>
      <c r="P9"/>
      <c r="Q9"/>
      <c r="R9"/>
      <c r="S9"/>
      <c r="T9" s="22">
        <v>28</v>
      </c>
      <c r="U9" s="23">
        <f t="shared" ref="U9:U36" si="0">D9-D10</f>
        <v>48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1596</v>
      </c>
      <c r="E10">
        <v>111530</v>
      </c>
      <c r="F10">
        <v>1.865089</v>
      </c>
      <c r="G10">
        <v>0</v>
      </c>
      <c r="H10">
        <v>14.340999999999999</v>
      </c>
      <c r="I10">
        <v>20.100000000000001</v>
      </c>
      <c r="J10">
        <v>0.4</v>
      </c>
      <c r="K10">
        <v>4.7</v>
      </c>
      <c r="T10" s="16">
        <v>27</v>
      </c>
      <c r="U10" s="23">
        <f t="shared" si="0"/>
        <v>10</v>
      </c>
      <c r="V10" s="16"/>
    </row>
    <row r="11" spans="1:22">
      <c r="A11" s="16">
        <v>27</v>
      </c>
      <c r="B11" t="s">
        <v>174</v>
      </c>
      <c r="C11" t="s">
        <v>13</v>
      </c>
      <c r="D11">
        <v>1586</v>
      </c>
      <c r="E11">
        <v>111525</v>
      </c>
      <c r="F11">
        <v>1.881777</v>
      </c>
      <c r="G11">
        <v>0</v>
      </c>
      <c r="H11">
        <v>14.37</v>
      </c>
      <c r="I11">
        <v>20.5</v>
      </c>
      <c r="J11">
        <v>0.1</v>
      </c>
      <c r="K11">
        <v>0.2</v>
      </c>
      <c r="T11" s="16">
        <v>26</v>
      </c>
      <c r="U11" s="23">
        <f t="shared" si="0"/>
        <v>2</v>
      </c>
      <c r="V11" s="16"/>
    </row>
    <row r="12" spans="1:22">
      <c r="A12" s="16">
        <v>26</v>
      </c>
      <c r="B12" t="s">
        <v>173</v>
      </c>
      <c r="C12" t="s">
        <v>13</v>
      </c>
      <c r="D12">
        <v>1584</v>
      </c>
      <c r="E12">
        <v>111524</v>
      </c>
      <c r="F12">
        <v>1.88385</v>
      </c>
      <c r="G12">
        <v>0</v>
      </c>
      <c r="H12">
        <v>14.311999999999999</v>
      </c>
      <c r="I12">
        <v>19.8</v>
      </c>
      <c r="J12">
        <v>1</v>
      </c>
      <c r="K12">
        <v>4.7</v>
      </c>
      <c r="T12" s="16">
        <v>25</v>
      </c>
      <c r="U12" s="23">
        <f t="shared" si="0"/>
        <v>23</v>
      </c>
      <c r="V12" s="16"/>
    </row>
    <row r="13" spans="1:22">
      <c r="A13" s="16">
        <v>25</v>
      </c>
      <c r="B13" t="s">
        <v>172</v>
      </c>
      <c r="C13" t="s">
        <v>13</v>
      </c>
      <c r="D13">
        <v>1561</v>
      </c>
      <c r="E13">
        <v>111511</v>
      </c>
      <c r="F13">
        <v>1.869051</v>
      </c>
      <c r="G13">
        <v>0</v>
      </c>
      <c r="H13">
        <v>14.215</v>
      </c>
      <c r="I13">
        <v>18.2</v>
      </c>
      <c r="J13">
        <v>1.9</v>
      </c>
      <c r="K13">
        <v>5.0999999999999996</v>
      </c>
      <c r="T13" s="16">
        <v>24</v>
      </c>
      <c r="U13" s="23">
        <f t="shared" si="0"/>
        <v>45</v>
      </c>
      <c r="V13" s="16"/>
    </row>
    <row r="14" spans="1:22">
      <c r="A14" s="16">
        <v>24</v>
      </c>
      <c r="B14" t="s">
        <v>171</v>
      </c>
      <c r="C14" t="s">
        <v>13</v>
      </c>
      <c r="D14">
        <v>1516</v>
      </c>
      <c r="E14">
        <v>111487</v>
      </c>
      <c r="F14">
        <v>1.8617090000000001</v>
      </c>
      <c r="G14">
        <v>0</v>
      </c>
      <c r="H14">
        <v>14.201000000000001</v>
      </c>
      <c r="I14">
        <v>19.8</v>
      </c>
      <c r="J14">
        <v>2</v>
      </c>
      <c r="K14">
        <v>5.4</v>
      </c>
      <c r="T14" s="16">
        <v>23</v>
      </c>
      <c r="U14" s="23">
        <f t="shared" si="0"/>
        <v>48</v>
      </c>
      <c r="V14" s="16"/>
    </row>
    <row r="15" spans="1:22">
      <c r="A15" s="16">
        <v>23</v>
      </c>
      <c r="B15" t="s">
        <v>170</v>
      </c>
      <c r="C15" t="s">
        <v>13</v>
      </c>
      <c r="D15">
        <v>1468</v>
      </c>
      <c r="E15">
        <v>111461</v>
      </c>
      <c r="F15">
        <v>1.866285</v>
      </c>
      <c r="G15">
        <v>0</v>
      </c>
      <c r="H15">
        <v>14.173999999999999</v>
      </c>
      <c r="I15">
        <v>19.7</v>
      </c>
      <c r="J15">
        <v>2.5</v>
      </c>
      <c r="K15">
        <v>5.9</v>
      </c>
      <c r="T15" s="16">
        <v>22</v>
      </c>
      <c r="U15" s="23">
        <f t="shared" si="0"/>
        <v>60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1408</v>
      </c>
      <c r="E16">
        <v>111428</v>
      </c>
      <c r="F16">
        <v>1.863982</v>
      </c>
      <c r="G16">
        <v>0</v>
      </c>
      <c r="H16">
        <v>14.145</v>
      </c>
      <c r="I16">
        <v>20.399999999999999</v>
      </c>
      <c r="J16">
        <v>2.8</v>
      </c>
      <c r="K16">
        <v>5.3</v>
      </c>
      <c r="L16"/>
      <c r="M16"/>
      <c r="N16"/>
      <c r="O16"/>
      <c r="P16"/>
      <c r="Q16"/>
      <c r="R16"/>
      <c r="S16"/>
      <c r="T16" s="22">
        <v>21</v>
      </c>
      <c r="U16" s="23">
        <f t="shared" si="0"/>
        <v>66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1342</v>
      </c>
      <c r="E17">
        <v>111392</v>
      </c>
      <c r="F17">
        <v>1.8633010000000001</v>
      </c>
      <c r="G17">
        <v>0</v>
      </c>
      <c r="H17">
        <v>14.365</v>
      </c>
      <c r="I17">
        <v>20.7</v>
      </c>
      <c r="J17">
        <v>0.2</v>
      </c>
      <c r="K17">
        <v>5.0999999999999996</v>
      </c>
      <c r="T17" s="16">
        <v>20</v>
      </c>
      <c r="U17" s="23">
        <f t="shared" si="0"/>
        <v>4</v>
      </c>
      <c r="V17" s="16"/>
    </row>
    <row r="18" spans="1:22">
      <c r="A18" s="16">
        <v>20</v>
      </c>
      <c r="B18" t="s">
        <v>167</v>
      </c>
      <c r="C18" t="s">
        <v>13</v>
      </c>
      <c r="D18">
        <v>1338</v>
      </c>
      <c r="E18">
        <v>111390</v>
      </c>
      <c r="F18">
        <v>1.8706259999999999</v>
      </c>
      <c r="G18">
        <v>0</v>
      </c>
      <c r="H18">
        <v>14.379</v>
      </c>
      <c r="I18">
        <v>20.9</v>
      </c>
      <c r="J18">
        <v>0</v>
      </c>
      <c r="K18">
        <v>0</v>
      </c>
      <c r="T18" s="16">
        <v>19</v>
      </c>
      <c r="U18" s="23">
        <f t="shared" si="0"/>
        <v>1</v>
      </c>
      <c r="V18" s="16"/>
    </row>
    <row r="19" spans="1:22">
      <c r="A19" s="16">
        <v>19</v>
      </c>
      <c r="B19" t="s">
        <v>166</v>
      </c>
      <c r="C19" t="s">
        <v>13</v>
      </c>
      <c r="D19">
        <v>1337</v>
      </c>
      <c r="E19">
        <v>111389</v>
      </c>
      <c r="F19">
        <v>1.8864989999999999</v>
      </c>
      <c r="G19">
        <v>0</v>
      </c>
      <c r="H19">
        <v>14.281000000000001</v>
      </c>
      <c r="I19">
        <v>19.100000000000001</v>
      </c>
      <c r="J19">
        <v>1.1000000000000001</v>
      </c>
      <c r="K19">
        <v>5</v>
      </c>
      <c r="T19" s="16">
        <v>18</v>
      </c>
      <c r="U19" s="23">
        <f t="shared" si="0"/>
        <v>26</v>
      </c>
      <c r="V19" s="16"/>
    </row>
    <row r="20" spans="1:22">
      <c r="A20" s="16">
        <v>18</v>
      </c>
      <c r="B20" t="s">
        <v>165</v>
      </c>
      <c r="C20" t="s">
        <v>13</v>
      </c>
      <c r="D20">
        <v>1311</v>
      </c>
      <c r="E20">
        <v>111375</v>
      </c>
      <c r="F20">
        <v>1.861435</v>
      </c>
      <c r="G20">
        <v>0</v>
      </c>
      <c r="H20">
        <v>14.18</v>
      </c>
      <c r="I20">
        <v>20.2</v>
      </c>
      <c r="J20">
        <v>2.2000000000000002</v>
      </c>
      <c r="K20">
        <v>5.3</v>
      </c>
      <c r="T20" s="16">
        <v>17</v>
      </c>
      <c r="U20" s="23">
        <f t="shared" si="0"/>
        <v>51</v>
      </c>
      <c r="V20" s="16"/>
    </row>
    <row r="21" spans="1:22">
      <c r="A21" s="16">
        <v>17</v>
      </c>
      <c r="B21" t="s">
        <v>164</v>
      </c>
      <c r="C21" t="s">
        <v>13</v>
      </c>
      <c r="D21">
        <v>1260</v>
      </c>
      <c r="E21">
        <v>111348</v>
      </c>
      <c r="F21">
        <v>1.856949</v>
      </c>
      <c r="G21">
        <v>0</v>
      </c>
      <c r="H21">
        <v>14.177</v>
      </c>
      <c r="I21">
        <v>19.7</v>
      </c>
      <c r="J21">
        <v>2.4</v>
      </c>
      <c r="K21">
        <v>5</v>
      </c>
      <c r="T21" s="16">
        <v>16</v>
      </c>
      <c r="U21" s="23">
        <f t="shared" si="0"/>
        <v>56</v>
      </c>
      <c r="V21" s="16"/>
    </row>
    <row r="22" spans="1:22">
      <c r="A22" s="16">
        <v>16</v>
      </c>
      <c r="B22" t="s">
        <v>149</v>
      </c>
      <c r="C22" t="s">
        <v>13</v>
      </c>
      <c r="D22">
        <v>1204</v>
      </c>
      <c r="E22">
        <v>111317</v>
      </c>
      <c r="F22">
        <v>1.866285</v>
      </c>
      <c r="G22">
        <v>0</v>
      </c>
      <c r="H22">
        <v>14.196</v>
      </c>
      <c r="I22">
        <v>20.7</v>
      </c>
      <c r="J22">
        <v>2</v>
      </c>
      <c r="K22">
        <v>5.7</v>
      </c>
      <c r="T22" s="16">
        <v>15</v>
      </c>
      <c r="U22" s="23">
        <f t="shared" si="0"/>
        <v>46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1158</v>
      </c>
      <c r="E23">
        <v>111292</v>
      </c>
      <c r="F23">
        <v>1.867896</v>
      </c>
      <c r="G23">
        <v>0</v>
      </c>
      <c r="H23">
        <v>14.215</v>
      </c>
      <c r="I23">
        <v>19.7</v>
      </c>
      <c r="J23">
        <v>1.9</v>
      </c>
      <c r="K23">
        <v>5.6</v>
      </c>
      <c r="L23"/>
      <c r="M23"/>
      <c r="N23"/>
      <c r="O23"/>
      <c r="P23"/>
      <c r="Q23"/>
      <c r="R23"/>
      <c r="S23"/>
      <c r="T23" s="22">
        <v>14</v>
      </c>
      <c r="U23" s="23">
        <f t="shared" si="0"/>
        <v>44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1114</v>
      </c>
      <c r="E24">
        <v>111268</v>
      </c>
      <c r="F24">
        <v>1.872492</v>
      </c>
      <c r="G24">
        <v>0</v>
      </c>
      <c r="H24">
        <v>14.372999999999999</v>
      </c>
      <c r="I24">
        <v>18.5</v>
      </c>
      <c r="J24">
        <v>0.3</v>
      </c>
      <c r="K24">
        <v>5.8</v>
      </c>
      <c r="T24" s="16">
        <v>13</v>
      </c>
      <c r="U24" s="23">
        <f t="shared" si="0"/>
        <v>9</v>
      </c>
      <c r="V24" s="16"/>
    </row>
    <row r="25" spans="1:22">
      <c r="A25" s="16">
        <v>13</v>
      </c>
      <c r="B25" t="s">
        <v>152</v>
      </c>
      <c r="C25" t="s">
        <v>13</v>
      </c>
      <c r="D25">
        <v>1105</v>
      </c>
      <c r="E25">
        <v>111263</v>
      </c>
      <c r="F25">
        <v>1.8782479999999999</v>
      </c>
      <c r="G25">
        <v>0</v>
      </c>
      <c r="H25">
        <v>14.395</v>
      </c>
      <c r="I25">
        <v>19.399999999999999</v>
      </c>
      <c r="J25">
        <v>0</v>
      </c>
      <c r="K25">
        <v>0</v>
      </c>
      <c r="T25" s="16">
        <v>12</v>
      </c>
      <c r="U25" s="23">
        <f>D25-D26</f>
        <v>0</v>
      </c>
      <c r="V25" s="16"/>
    </row>
    <row r="26" spans="1:22">
      <c r="A26" s="16">
        <v>12</v>
      </c>
      <c r="B26" t="s">
        <v>153</v>
      </c>
      <c r="C26" t="s">
        <v>13</v>
      </c>
      <c r="D26">
        <v>1105</v>
      </c>
      <c r="E26">
        <v>111263</v>
      </c>
      <c r="F26">
        <v>1.893921</v>
      </c>
      <c r="G26">
        <v>0</v>
      </c>
      <c r="H26">
        <v>14.305999999999999</v>
      </c>
      <c r="I26">
        <v>16.5</v>
      </c>
      <c r="J26">
        <v>1.3</v>
      </c>
      <c r="K26">
        <v>5.7</v>
      </c>
      <c r="T26" s="16">
        <v>11</v>
      </c>
      <c r="U26" s="23">
        <f t="shared" si="0"/>
        <v>31</v>
      </c>
      <c r="V26" s="16"/>
    </row>
    <row r="27" spans="1:22">
      <c r="A27" s="16">
        <v>11</v>
      </c>
      <c r="B27" t="s">
        <v>154</v>
      </c>
      <c r="C27" t="s">
        <v>13</v>
      </c>
      <c r="D27">
        <v>1074</v>
      </c>
      <c r="E27">
        <v>111247</v>
      </c>
      <c r="F27">
        <v>1.878241</v>
      </c>
      <c r="G27">
        <v>0</v>
      </c>
      <c r="H27">
        <v>14.212</v>
      </c>
      <c r="I27">
        <v>18</v>
      </c>
      <c r="J27">
        <v>2</v>
      </c>
      <c r="K27">
        <v>5.6</v>
      </c>
      <c r="T27" s="16">
        <v>10</v>
      </c>
      <c r="U27" s="23">
        <f t="shared" si="0"/>
        <v>46</v>
      </c>
      <c r="V27" s="16"/>
    </row>
    <row r="28" spans="1:22">
      <c r="A28" s="16">
        <v>10</v>
      </c>
      <c r="B28" t="s">
        <v>155</v>
      </c>
      <c r="C28" t="s">
        <v>13</v>
      </c>
      <c r="D28">
        <v>1028</v>
      </c>
      <c r="E28">
        <v>111221</v>
      </c>
      <c r="F28">
        <v>1.866711</v>
      </c>
      <c r="G28">
        <v>0</v>
      </c>
      <c r="H28">
        <v>14.2</v>
      </c>
      <c r="I28">
        <v>18</v>
      </c>
      <c r="J28">
        <v>2.1</v>
      </c>
      <c r="K28">
        <v>5.5</v>
      </c>
      <c r="T28" s="16">
        <v>9</v>
      </c>
      <c r="U28" s="23">
        <f t="shared" si="0"/>
        <v>50</v>
      </c>
      <c r="V28" s="16"/>
    </row>
    <row r="29" spans="1:22">
      <c r="A29" s="16">
        <v>9</v>
      </c>
      <c r="B29" t="s">
        <v>156</v>
      </c>
      <c r="C29" t="s">
        <v>13</v>
      </c>
      <c r="D29">
        <v>978</v>
      </c>
      <c r="E29">
        <v>111195</v>
      </c>
      <c r="F29">
        <v>1.8719269999999999</v>
      </c>
      <c r="G29">
        <v>0</v>
      </c>
      <c r="H29">
        <v>14.186999999999999</v>
      </c>
      <c r="I29">
        <v>18.100000000000001</v>
      </c>
      <c r="J29">
        <v>2.4</v>
      </c>
      <c r="K29">
        <v>5.8</v>
      </c>
      <c r="T29" s="16">
        <v>8</v>
      </c>
      <c r="U29" s="23">
        <f t="shared" si="0"/>
        <v>56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922</v>
      </c>
      <c r="E30">
        <v>111164</v>
      </c>
      <c r="F30">
        <v>1.854384</v>
      </c>
      <c r="G30">
        <v>0</v>
      </c>
      <c r="H30">
        <v>14.18</v>
      </c>
      <c r="I30">
        <v>19.8</v>
      </c>
      <c r="J30">
        <v>2.2000000000000002</v>
      </c>
      <c r="K30">
        <v>5.6</v>
      </c>
      <c r="L30"/>
      <c r="M30"/>
      <c r="N30"/>
      <c r="O30"/>
      <c r="P30"/>
      <c r="Q30"/>
      <c r="R30"/>
      <c r="S30"/>
      <c r="T30" s="22">
        <v>7</v>
      </c>
      <c r="U30" s="23">
        <f t="shared" si="0"/>
        <v>52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870</v>
      </c>
      <c r="E31">
        <v>111136</v>
      </c>
      <c r="F31">
        <v>1.8627130000000001</v>
      </c>
      <c r="G31">
        <v>0</v>
      </c>
      <c r="H31">
        <v>14.378</v>
      </c>
      <c r="I31">
        <v>17.5</v>
      </c>
      <c r="J31">
        <v>0.4</v>
      </c>
      <c r="K31">
        <v>4.7</v>
      </c>
      <c r="T31" s="16">
        <v>6</v>
      </c>
      <c r="U31" s="23">
        <f t="shared" si="0"/>
        <v>11</v>
      </c>
      <c r="V31" s="5"/>
    </row>
    <row r="32" spans="1:22">
      <c r="A32" s="16">
        <v>6</v>
      </c>
      <c r="B32" t="s">
        <v>159</v>
      </c>
      <c r="C32" t="s">
        <v>13</v>
      </c>
      <c r="D32">
        <v>859</v>
      </c>
      <c r="E32">
        <v>111130</v>
      </c>
      <c r="F32">
        <v>1.877264</v>
      </c>
      <c r="G32">
        <v>0</v>
      </c>
      <c r="H32">
        <v>14.385999999999999</v>
      </c>
      <c r="I32">
        <v>18.8</v>
      </c>
      <c r="J32">
        <v>0.4</v>
      </c>
      <c r="K32">
        <v>2.8</v>
      </c>
      <c r="T32" s="16">
        <v>5</v>
      </c>
      <c r="U32" s="23">
        <f t="shared" si="0"/>
        <v>8</v>
      </c>
      <c r="V32" s="5"/>
    </row>
    <row r="33" spans="1:22">
      <c r="A33" s="16">
        <v>5</v>
      </c>
      <c r="B33" t="s">
        <v>160</v>
      </c>
      <c r="C33" t="s">
        <v>13</v>
      </c>
      <c r="D33">
        <v>851</v>
      </c>
      <c r="E33">
        <v>111126</v>
      </c>
      <c r="F33">
        <v>1.868471</v>
      </c>
      <c r="G33">
        <v>0</v>
      </c>
      <c r="H33">
        <v>14.250999999999999</v>
      </c>
      <c r="I33">
        <v>18.399999999999999</v>
      </c>
      <c r="J33">
        <v>1.6</v>
      </c>
      <c r="K33">
        <v>4.9000000000000004</v>
      </c>
      <c r="T33" s="16">
        <v>4</v>
      </c>
      <c r="U33" s="23">
        <f t="shared" si="0"/>
        <v>37</v>
      </c>
      <c r="V33" s="5"/>
    </row>
    <row r="34" spans="1:22">
      <c r="A34" s="16">
        <v>4</v>
      </c>
      <c r="B34" t="s">
        <v>161</v>
      </c>
      <c r="C34" t="s">
        <v>13</v>
      </c>
      <c r="D34">
        <v>814</v>
      </c>
      <c r="E34">
        <v>111105</v>
      </c>
      <c r="F34">
        <v>1.866009</v>
      </c>
      <c r="G34">
        <v>0</v>
      </c>
      <c r="H34">
        <v>14.201000000000001</v>
      </c>
      <c r="I34">
        <v>18.100000000000001</v>
      </c>
      <c r="J34">
        <v>2.2000000000000002</v>
      </c>
      <c r="K34">
        <v>5.4</v>
      </c>
      <c r="T34" s="16">
        <v>3</v>
      </c>
      <c r="U34" s="23">
        <f t="shared" si="0"/>
        <v>51</v>
      </c>
      <c r="V34" s="5"/>
    </row>
    <row r="35" spans="1:22">
      <c r="A35" s="16">
        <v>3</v>
      </c>
      <c r="B35" t="s">
        <v>162</v>
      </c>
      <c r="C35" t="s">
        <v>13</v>
      </c>
      <c r="D35">
        <v>763</v>
      </c>
      <c r="E35">
        <v>111078</v>
      </c>
      <c r="F35">
        <v>1.860419</v>
      </c>
      <c r="G35">
        <v>0</v>
      </c>
      <c r="H35">
        <v>14.177</v>
      </c>
      <c r="I35">
        <v>18.5</v>
      </c>
      <c r="J35">
        <v>2.4</v>
      </c>
      <c r="K35">
        <v>5.5</v>
      </c>
      <c r="T35" s="16">
        <v>2</v>
      </c>
      <c r="U35" s="23">
        <f t="shared" si="0"/>
        <v>57</v>
      </c>
      <c r="V35" s="5"/>
    </row>
    <row r="36" spans="1:22">
      <c r="A36" s="16">
        <v>2</v>
      </c>
      <c r="B36" t="s">
        <v>163</v>
      </c>
      <c r="C36" t="s">
        <v>13</v>
      </c>
      <c r="D36">
        <v>706</v>
      </c>
      <c r="E36">
        <v>111047</v>
      </c>
      <c r="F36">
        <v>1.857027</v>
      </c>
      <c r="G36">
        <v>0</v>
      </c>
      <c r="H36">
        <v>14.176</v>
      </c>
      <c r="I36">
        <v>19.3</v>
      </c>
      <c r="J36">
        <v>2.4</v>
      </c>
      <c r="K36">
        <v>5.3</v>
      </c>
      <c r="T36" s="16">
        <v>1</v>
      </c>
      <c r="U36" s="23">
        <f t="shared" si="0"/>
        <v>56</v>
      </c>
      <c r="V36" s="5"/>
    </row>
    <row r="37" spans="1:22">
      <c r="A37" s="16">
        <v>1</v>
      </c>
      <c r="B37" t="s">
        <v>134</v>
      </c>
      <c r="C37" t="s">
        <v>13</v>
      </c>
      <c r="D37">
        <v>650</v>
      </c>
      <c r="E37">
        <v>111017</v>
      </c>
      <c r="F37">
        <v>1.872082</v>
      </c>
      <c r="G37">
        <v>0</v>
      </c>
      <c r="H37">
        <v>14.186</v>
      </c>
      <c r="I37">
        <v>17.3</v>
      </c>
      <c r="J37">
        <v>2.4</v>
      </c>
      <c r="K37">
        <v>5.7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4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198280</v>
      </c>
      <c r="T6" s="22">
        <v>31</v>
      </c>
      <c r="U6" s="23">
        <f>D6-D7</f>
        <v>4029</v>
      </c>
      <c r="V6" s="24">
        <v>1</v>
      </c>
    </row>
    <row r="7" spans="1:22">
      <c r="A7" s="16">
        <v>31</v>
      </c>
      <c r="D7">
        <v>194251</v>
      </c>
      <c r="T7" s="16">
        <v>30</v>
      </c>
      <c r="U7" s="23">
        <f>D7-D8</f>
        <v>4131</v>
      </c>
      <c r="V7" s="4"/>
    </row>
    <row r="8" spans="1:22">
      <c r="A8" s="16">
        <v>30</v>
      </c>
      <c r="D8">
        <v>190120</v>
      </c>
      <c r="T8" s="16">
        <v>29</v>
      </c>
      <c r="U8" s="23">
        <f>D8-D9</f>
        <v>4254</v>
      </c>
      <c r="V8" s="4"/>
    </row>
    <row r="9" spans="1:22" s="25" customFormat="1">
      <c r="A9" s="21">
        <v>29</v>
      </c>
      <c r="B9" t="s">
        <v>176</v>
      </c>
      <c r="C9" t="s">
        <v>13</v>
      </c>
      <c r="D9">
        <v>185866</v>
      </c>
      <c r="E9">
        <v>601146</v>
      </c>
      <c r="F9">
        <v>6.9263240000000001</v>
      </c>
      <c r="G9">
        <v>0</v>
      </c>
      <c r="H9">
        <v>88.876000000000005</v>
      </c>
      <c r="I9">
        <v>24.2</v>
      </c>
      <c r="J9">
        <v>183.9</v>
      </c>
      <c r="K9">
        <v>271</v>
      </c>
      <c r="L9">
        <v>1.0122</v>
      </c>
      <c r="M9">
        <v>84.6</v>
      </c>
      <c r="N9">
        <v>91.801000000000002</v>
      </c>
      <c r="O9">
        <v>86.582999999999998</v>
      </c>
      <c r="P9">
        <v>22.3</v>
      </c>
      <c r="Q9">
        <v>28.3</v>
      </c>
      <c r="R9">
        <v>23.4</v>
      </c>
      <c r="S9">
        <v>5.03</v>
      </c>
      <c r="T9" s="22">
        <v>28</v>
      </c>
      <c r="U9" s="23">
        <f t="shared" ref="U9:U36" si="0">D9-D10</f>
        <v>4413</v>
      </c>
      <c r="V9" s="24">
        <v>29</v>
      </c>
    </row>
    <row r="10" spans="1:22">
      <c r="A10" s="16">
        <v>28</v>
      </c>
      <c r="B10" t="s">
        <v>175</v>
      </c>
      <c r="C10" t="s">
        <v>13</v>
      </c>
      <c r="D10">
        <v>181453</v>
      </c>
      <c r="E10">
        <v>600522</v>
      </c>
      <c r="F10">
        <v>6.9292579999999999</v>
      </c>
      <c r="G10">
        <v>0</v>
      </c>
      <c r="H10">
        <v>91.813000000000002</v>
      </c>
      <c r="I10">
        <v>24.9</v>
      </c>
      <c r="J10">
        <v>182</v>
      </c>
      <c r="K10">
        <v>228.1</v>
      </c>
      <c r="L10">
        <v>1.0121</v>
      </c>
      <c r="M10">
        <v>86.605000000000004</v>
      </c>
      <c r="N10">
        <v>93.834999999999994</v>
      </c>
      <c r="O10">
        <v>86.784000000000006</v>
      </c>
      <c r="P10">
        <v>22.6</v>
      </c>
      <c r="Q10">
        <v>28.6</v>
      </c>
      <c r="R10">
        <v>23.9</v>
      </c>
      <c r="S10">
        <v>5.04</v>
      </c>
      <c r="T10" s="16">
        <v>27</v>
      </c>
      <c r="U10" s="23">
        <f t="shared" si="0"/>
        <v>4365</v>
      </c>
      <c r="V10" s="16"/>
    </row>
    <row r="11" spans="1:22">
      <c r="A11" s="16">
        <v>27</v>
      </c>
      <c r="B11" t="s">
        <v>174</v>
      </c>
      <c r="C11" t="s">
        <v>13</v>
      </c>
      <c r="D11">
        <v>177088</v>
      </c>
      <c r="E11">
        <v>599921</v>
      </c>
      <c r="F11">
        <v>7.3467589999999996</v>
      </c>
      <c r="G11">
        <v>0</v>
      </c>
      <c r="H11">
        <v>92.012</v>
      </c>
      <c r="I11">
        <v>25.9</v>
      </c>
      <c r="J11">
        <v>157.30000000000001</v>
      </c>
      <c r="K11">
        <v>273.7</v>
      </c>
      <c r="L11">
        <v>1.0129999999999999</v>
      </c>
      <c r="M11">
        <v>88.832999999999998</v>
      </c>
      <c r="N11">
        <v>94.183000000000007</v>
      </c>
      <c r="O11">
        <v>92.64</v>
      </c>
      <c r="P11">
        <v>22.7</v>
      </c>
      <c r="Q11">
        <v>37.799999999999997</v>
      </c>
      <c r="R11">
        <v>23.9</v>
      </c>
      <c r="S11">
        <v>5.04</v>
      </c>
      <c r="T11" s="16">
        <v>26</v>
      </c>
      <c r="U11" s="23">
        <f t="shared" si="0"/>
        <v>3774</v>
      </c>
      <c r="V11" s="16"/>
    </row>
    <row r="12" spans="1:22">
      <c r="A12" s="16">
        <v>26</v>
      </c>
      <c r="B12" t="s">
        <v>173</v>
      </c>
      <c r="C12" t="s">
        <v>13</v>
      </c>
      <c r="D12">
        <v>173314</v>
      </c>
      <c r="E12">
        <v>599405</v>
      </c>
      <c r="F12">
        <v>7.1802530000000004</v>
      </c>
      <c r="G12">
        <v>0</v>
      </c>
      <c r="H12">
        <v>89.835999999999999</v>
      </c>
      <c r="I12">
        <v>24.6</v>
      </c>
      <c r="J12">
        <v>210.3</v>
      </c>
      <c r="K12">
        <v>267.39999999999998</v>
      </c>
      <c r="L12">
        <v>1.0126999999999999</v>
      </c>
      <c r="M12">
        <v>85.953000000000003</v>
      </c>
      <c r="N12">
        <v>93.094999999999999</v>
      </c>
      <c r="O12">
        <v>90.266000000000005</v>
      </c>
      <c r="P12">
        <v>22.6</v>
      </c>
      <c r="Q12">
        <v>27.9</v>
      </c>
      <c r="R12">
        <v>23.7</v>
      </c>
      <c r="S12">
        <v>5.04</v>
      </c>
      <c r="T12" s="16">
        <v>25</v>
      </c>
      <c r="U12" s="23">
        <f t="shared" si="0"/>
        <v>5046</v>
      </c>
      <c r="V12" s="16"/>
    </row>
    <row r="13" spans="1:22">
      <c r="A13" s="16">
        <v>25</v>
      </c>
      <c r="B13" t="s">
        <v>172</v>
      </c>
      <c r="C13" t="s">
        <v>13</v>
      </c>
      <c r="D13">
        <v>168268</v>
      </c>
      <c r="E13">
        <v>598697</v>
      </c>
      <c r="F13">
        <v>7.1917530000000003</v>
      </c>
      <c r="G13">
        <v>0</v>
      </c>
      <c r="H13">
        <v>89.944999999999993</v>
      </c>
      <c r="I13">
        <v>24.1</v>
      </c>
      <c r="J13">
        <v>212.9</v>
      </c>
      <c r="K13">
        <v>287.10000000000002</v>
      </c>
      <c r="L13">
        <v>1.0126999999999999</v>
      </c>
      <c r="M13">
        <v>85.814999999999998</v>
      </c>
      <c r="N13">
        <v>93.626999999999995</v>
      </c>
      <c r="O13">
        <v>90.42</v>
      </c>
      <c r="P13">
        <v>21</v>
      </c>
      <c r="Q13">
        <v>27.4</v>
      </c>
      <c r="R13">
        <v>23.7</v>
      </c>
      <c r="S13">
        <v>5.04</v>
      </c>
      <c r="T13" s="16">
        <v>24</v>
      </c>
      <c r="U13" s="23">
        <f t="shared" si="0"/>
        <v>5110</v>
      </c>
      <c r="V13" s="16"/>
    </row>
    <row r="14" spans="1:22">
      <c r="A14" s="16">
        <v>24</v>
      </c>
      <c r="B14" t="s">
        <v>171</v>
      </c>
      <c r="C14" t="s">
        <v>13</v>
      </c>
      <c r="D14">
        <v>163158</v>
      </c>
      <c r="E14">
        <v>597982</v>
      </c>
      <c r="F14">
        <v>6.9075249999999997</v>
      </c>
      <c r="G14">
        <v>0</v>
      </c>
      <c r="H14">
        <v>89.233999999999995</v>
      </c>
      <c r="I14">
        <v>24.7</v>
      </c>
      <c r="J14">
        <v>181.1</v>
      </c>
      <c r="K14">
        <v>232.3</v>
      </c>
      <c r="L14">
        <v>1.0121</v>
      </c>
      <c r="M14">
        <v>86.197999999999993</v>
      </c>
      <c r="N14">
        <v>91.945999999999998</v>
      </c>
      <c r="O14">
        <v>86.418000000000006</v>
      </c>
      <c r="P14">
        <v>22.8</v>
      </c>
      <c r="Q14">
        <v>27.9</v>
      </c>
      <c r="R14">
        <v>23.7</v>
      </c>
      <c r="S14">
        <v>5.04</v>
      </c>
      <c r="T14" s="16">
        <v>23</v>
      </c>
      <c r="U14" s="23">
        <f t="shared" si="0"/>
        <v>4346</v>
      </c>
      <c r="V14" s="16"/>
    </row>
    <row r="15" spans="1:22">
      <c r="A15" s="16">
        <v>23</v>
      </c>
      <c r="B15" t="s">
        <v>170</v>
      </c>
      <c r="C15" t="s">
        <v>13</v>
      </c>
      <c r="D15">
        <v>158812</v>
      </c>
      <c r="E15">
        <v>597369</v>
      </c>
      <c r="F15">
        <v>6.9382159999999997</v>
      </c>
      <c r="G15">
        <v>0</v>
      </c>
      <c r="H15">
        <v>89.566000000000003</v>
      </c>
      <c r="I15">
        <v>24.6</v>
      </c>
      <c r="J15">
        <v>177.4</v>
      </c>
      <c r="K15">
        <v>237.1</v>
      </c>
      <c r="L15">
        <v>1.0122</v>
      </c>
      <c r="M15">
        <v>86.537000000000006</v>
      </c>
      <c r="N15">
        <v>92.19</v>
      </c>
      <c r="O15">
        <v>86.834000000000003</v>
      </c>
      <c r="P15">
        <v>22.2</v>
      </c>
      <c r="Q15">
        <v>28.4</v>
      </c>
      <c r="R15">
        <v>23.6</v>
      </c>
      <c r="S15">
        <v>5.04</v>
      </c>
      <c r="T15" s="16">
        <v>22</v>
      </c>
      <c r="U15" s="23">
        <f t="shared" si="0"/>
        <v>4257</v>
      </c>
      <c r="V15" s="16"/>
    </row>
    <row r="16" spans="1:22" s="25" customFormat="1">
      <c r="A16" s="21">
        <v>22</v>
      </c>
      <c r="B16" t="s">
        <v>169</v>
      </c>
      <c r="C16" t="s">
        <v>13</v>
      </c>
      <c r="D16">
        <v>154555</v>
      </c>
      <c r="E16">
        <v>596771</v>
      </c>
      <c r="F16">
        <v>7.0121669999999998</v>
      </c>
      <c r="G16">
        <v>0</v>
      </c>
      <c r="H16">
        <v>90.418999999999997</v>
      </c>
      <c r="I16">
        <v>24.9</v>
      </c>
      <c r="J16">
        <v>176.2</v>
      </c>
      <c r="K16">
        <v>299.8</v>
      </c>
      <c r="L16">
        <v>1.0123</v>
      </c>
      <c r="M16">
        <v>86.891000000000005</v>
      </c>
      <c r="N16">
        <v>95.305999999999997</v>
      </c>
      <c r="O16">
        <v>87.84</v>
      </c>
      <c r="P16">
        <v>22.1</v>
      </c>
      <c r="Q16">
        <v>29.1</v>
      </c>
      <c r="R16">
        <v>23.5</v>
      </c>
      <c r="S16">
        <v>5.04</v>
      </c>
      <c r="T16" s="22">
        <v>21</v>
      </c>
      <c r="U16" s="23">
        <f t="shared" si="0"/>
        <v>4225</v>
      </c>
      <c r="V16" s="24">
        <v>22</v>
      </c>
    </row>
    <row r="17" spans="1:22">
      <c r="A17" s="16">
        <v>21</v>
      </c>
      <c r="B17" t="s">
        <v>168</v>
      </c>
      <c r="C17" t="s">
        <v>13</v>
      </c>
      <c r="D17">
        <v>150330</v>
      </c>
      <c r="E17">
        <v>596181</v>
      </c>
      <c r="F17">
        <v>7.1784629999999998</v>
      </c>
      <c r="G17">
        <v>0</v>
      </c>
      <c r="H17">
        <v>91.885000000000005</v>
      </c>
      <c r="I17">
        <v>24.7</v>
      </c>
      <c r="J17">
        <v>188.7</v>
      </c>
      <c r="K17">
        <v>236</v>
      </c>
      <c r="L17">
        <v>1.0126999999999999</v>
      </c>
      <c r="M17">
        <v>87.772999999999996</v>
      </c>
      <c r="N17">
        <v>93.67</v>
      </c>
      <c r="O17">
        <v>90.162000000000006</v>
      </c>
      <c r="P17">
        <v>22.1</v>
      </c>
      <c r="Q17">
        <v>28.6</v>
      </c>
      <c r="R17">
        <v>23.5</v>
      </c>
      <c r="S17">
        <v>5.04</v>
      </c>
      <c r="T17" s="16">
        <v>20</v>
      </c>
      <c r="U17" s="23">
        <f t="shared" si="0"/>
        <v>4528</v>
      </c>
      <c r="V17" s="16"/>
    </row>
    <row r="18" spans="1:22">
      <c r="A18" s="16">
        <v>20</v>
      </c>
      <c r="B18" t="s">
        <v>167</v>
      </c>
      <c r="C18" t="s">
        <v>13</v>
      </c>
      <c r="D18">
        <v>145802</v>
      </c>
      <c r="E18">
        <v>595559</v>
      </c>
      <c r="F18">
        <v>7.3045249999999999</v>
      </c>
      <c r="G18">
        <v>0</v>
      </c>
      <c r="H18">
        <v>92.283000000000001</v>
      </c>
      <c r="I18">
        <v>24.6</v>
      </c>
      <c r="J18">
        <v>193.6</v>
      </c>
      <c r="K18">
        <v>246</v>
      </c>
      <c r="L18">
        <v>1.0128999999999999</v>
      </c>
      <c r="M18">
        <v>89.774000000000001</v>
      </c>
      <c r="N18">
        <v>94.721999999999994</v>
      </c>
      <c r="O18">
        <v>92.087999999999994</v>
      </c>
      <c r="P18">
        <v>22.1</v>
      </c>
      <c r="Q18">
        <v>27.7</v>
      </c>
      <c r="R18">
        <v>24</v>
      </c>
      <c r="S18">
        <v>5.04</v>
      </c>
      <c r="T18" s="16">
        <v>19</v>
      </c>
      <c r="U18" s="23">
        <f t="shared" si="0"/>
        <v>4645</v>
      </c>
      <c r="V18" s="16"/>
    </row>
    <row r="19" spans="1:22">
      <c r="A19" s="16">
        <v>19</v>
      </c>
      <c r="B19" t="s">
        <v>166</v>
      </c>
      <c r="C19" t="s">
        <v>13</v>
      </c>
      <c r="D19">
        <v>141157</v>
      </c>
      <c r="E19">
        <v>594923</v>
      </c>
      <c r="F19">
        <v>7.2824920000000004</v>
      </c>
      <c r="G19">
        <v>0</v>
      </c>
      <c r="H19">
        <v>91.47</v>
      </c>
      <c r="I19">
        <v>24</v>
      </c>
      <c r="J19">
        <v>188</v>
      </c>
      <c r="K19">
        <v>265.60000000000002</v>
      </c>
      <c r="L19">
        <v>1.0128999999999999</v>
      </c>
      <c r="M19">
        <v>88.069000000000003</v>
      </c>
      <c r="N19">
        <v>93.917000000000002</v>
      </c>
      <c r="O19">
        <v>91.481999999999999</v>
      </c>
      <c r="P19">
        <v>21.8</v>
      </c>
      <c r="Q19">
        <v>28.1</v>
      </c>
      <c r="R19">
        <v>23.1</v>
      </c>
      <c r="S19">
        <v>5.04</v>
      </c>
      <c r="T19" s="16">
        <v>18</v>
      </c>
      <c r="U19" s="23">
        <f t="shared" si="0"/>
        <v>4506</v>
      </c>
      <c r="V19" s="16"/>
    </row>
    <row r="20" spans="1:22">
      <c r="A20" s="16">
        <v>18</v>
      </c>
      <c r="B20" t="s">
        <v>165</v>
      </c>
      <c r="C20" t="s">
        <v>13</v>
      </c>
      <c r="D20">
        <v>136651</v>
      </c>
      <c r="E20">
        <v>594303</v>
      </c>
      <c r="F20">
        <v>7.127046</v>
      </c>
      <c r="G20">
        <v>0</v>
      </c>
      <c r="H20">
        <v>90.16</v>
      </c>
      <c r="I20">
        <v>23.5</v>
      </c>
      <c r="J20">
        <v>5.5</v>
      </c>
      <c r="K20">
        <v>237.4</v>
      </c>
      <c r="L20">
        <v>1.0125999999999999</v>
      </c>
      <c r="M20">
        <v>87.513999999999996</v>
      </c>
      <c r="N20">
        <v>92.436000000000007</v>
      </c>
      <c r="O20">
        <v>89.338999999999999</v>
      </c>
      <c r="P20">
        <v>16.2</v>
      </c>
      <c r="Q20">
        <v>33</v>
      </c>
      <c r="R20">
        <v>23.2</v>
      </c>
      <c r="S20">
        <v>5.04</v>
      </c>
      <c r="T20" s="16">
        <v>17</v>
      </c>
      <c r="U20" s="23">
        <f t="shared" si="0"/>
        <v>131</v>
      </c>
      <c r="V20" s="16"/>
    </row>
    <row r="21" spans="1:22">
      <c r="A21" s="16">
        <v>17</v>
      </c>
      <c r="B21" t="s">
        <v>164</v>
      </c>
      <c r="C21" t="s">
        <v>13</v>
      </c>
      <c r="D21">
        <v>136520</v>
      </c>
      <c r="E21">
        <v>594285</v>
      </c>
      <c r="F21">
        <v>7.2118719999999996</v>
      </c>
      <c r="G21">
        <v>0</v>
      </c>
      <c r="H21">
        <v>90.388999999999996</v>
      </c>
      <c r="I21">
        <v>23.2</v>
      </c>
      <c r="J21">
        <v>0</v>
      </c>
      <c r="K21">
        <v>0</v>
      </c>
      <c r="L21">
        <v>1.0136000000000001</v>
      </c>
      <c r="M21">
        <v>86.751000000000005</v>
      </c>
      <c r="N21">
        <v>93.879000000000005</v>
      </c>
      <c r="O21">
        <v>88.296999999999997</v>
      </c>
      <c r="P21">
        <v>15.7</v>
      </c>
      <c r="Q21">
        <v>34</v>
      </c>
      <c r="R21">
        <v>17</v>
      </c>
      <c r="S21">
        <v>5.04</v>
      </c>
      <c r="T21" s="16">
        <v>16</v>
      </c>
      <c r="U21" s="23">
        <f t="shared" si="0"/>
        <v>0</v>
      </c>
      <c r="V21" s="16"/>
    </row>
    <row r="22" spans="1:22">
      <c r="A22" s="16">
        <v>16</v>
      </c>
      <c r="B22" t="s">
        <v>149</v>
      </c>
      <c r="C22" t="s">
        <v>13</v>
      </c>
      <c r="D22">
        <v>136520</v>
      </c>
      <c r="E22">
        <v>594285</v>
      </c>
      <c r="F22">
        <v>7.2747590000000004</v>
      </c>
      <c r="G22">
        <v>0</v>
      </c>
      <c r="H22">
        <v>90.14</v>
      </c>
      <c r="I22">
        <v>24.1</v>
      </c>
      <c r="J22">
        <v>0</v>
      </c>
      <c r="K22">
        <v>0</v>
      </c>
      <c r="L22">
        <v>1.0139</v>
      </c>
      <c r="M22">
        <v>87.116</v>
      </c>
      <c r="N22">
        <v>95.144999999999996</v>
      </c>
      <c r="O22">
        <v>88.701999999999998</v>
      </c>
      <c r="P22">
        <v>14.3</v>
      </c>
      <c r="Q22">
        <v>36.200000000000003</v>
      </c>
      <c r="R22">
        <v>15.8</v>
      </c>
      <c r="S22">
        <v>5.04</v>
      </c>
      <c r="T22" s="16">
        <v>15</v>
      </c>
      <c r="U22" s="23">
        <f t="shared" si="0"/>
        <v>0</v>
      </c>
      <c r="V22" s="16"/>
    </row>
    <row r="23" spans="1:22" s="25" customFormat="1">
      <c r="A23" s="21">
        <v>15</v>
      </c>
      <c r="B23" t="s">
        <v>150</v>
      </c>
      <c r="C23" t="s">
        <v>13</v>
      </c>
      <c r="D23">
        <v>136520</v>
      </c>
      <c r="E23">
        <v>594285</v>
      </c>
      <c r="F23">
        <v>7.3279670000000001</v>
      </c>
      <c r="G23">
        <v>0</v>
      </c>
      <c r="H23">
        <v>90.182000000000002</v>
      </c>
      <c r="I23">
        <v>21.1</v>
      </c>
      <c r="J23">
        <v>82</v>
      </c>
      <c r="K23">
        <v>204.9</v>
      </c>
      <c r="L23">
        <v>1.014</v>
      </c>
      <c r="M23">
        <v>87.671999999999997</v>
      </c>
      <c r="N23">
        <v>92.100999999999999</v>
      </c>
      <c r="O23">
        <v>89.662999999999997</v>
      </c>
      <c r="P23">
        <v>13.7</v>
      </c>
      <c r="Q23">
        <v>27.1</v>
      </c>
      <c r="R23">
        <v>16.399999999999999</v>
      </c>
      <c r="S23">
        <v>5.04</v>
      </c>
      <c r="T23" s="22">
        <v>14</v>
      </c>
      <c r="U23" s="23">
        <f t="shared" si="0"/>
        <v>1964</v>
      </c>
      <c r="V23" s="24">
        <v>15</v>
      </c>
    </row>
    <row r="24" spans="1:22">
      <c r="A24" s="16">
        <v>14</v>
      </c>
      <c r="B24" t="s">
        <v>151</v>
      </c>
      <c r="C24" t="s">
        <v>13</v>
      </c>
      <c r="D24">
        <v>134556</v>
      </c>
      <c r="E24">
        <v>594007</v>
      </c>
      <c r="F24">
        <v>7.2047619999999997</v>
      </c>
      <c r="G24">
        <v>0</v>
      </c>
      <c r="H24">
        <v>92.775000000000006</v>
      </c>
      <c r="I24">
        <v>24.2</v>
      </c>
      <c r="J24">
        <v>188.1</v>
      </c>
      <c r="K24">
        <v>233</v>
      </c>
      <c r="L24">
        <v>1.0126999999999999</v>
      </c>
      <c r="M24">
        <v>89.23</v>
      </c>
      <c r="N24">
        <v>95.016999999999996</v>
      </c>
      <c r="O24">
        <v>90.481999999999999</v>
      </c>
      <c r="P24">
        <v>21.8</v>
      </c>
      <c r="Q24">
        <v>27.6</v>
      </c>
      <c r="R24">
        <v>23.4</v>
      </c>
      <c r="S24">
        <v>5.04</v>
      </c>
      <c r="T24" s="16">
        <v>13</v>
      </c>
      <c r="U24" s="23">
        <f t="shared" si="0"/>
        <v>4515</v>
      </c>
      <c r="V24" s="16"/>
    </row>
    <row r="25" spans="1:22">
      <c r="A25" s="16">
        <v>13</v>
      </c>
      <c r="B25" t="s">
        <v>152</v>
      </c>
      <c r="C25" t="s">
        <v>13</v>
      </c>
      <c r="D25">
        <v>130041</v>
      </c>
      <c r="E25">
        <v>593393</v>
      </c>
      <c r="F25">
        <v>7.3503220000000002</v>
      </c>
      <c r="G25">
        <v>0</v>
      </c>
      <c r="H25">
        <v>93.412000000000006</v>
      </c>
      <c r="I25">
        <v>24.3</v>
      </c>
      <c r="J25">
        <v>182.2</v>
      </c>
      <c r="K25">
        <v>229.4</v>
      </c>
      <c r="L25">
        <v>1.0129999999999999</v>
      </c>
      <c r="M25">
        <v>91.734999999999999</v>
      </c>
      <c r="N25">
        <v>95.039000000000001</v>
      </c>
      <c r="O25">
        <v>92.591999999999999</v>
      </c>
      <c r="P25">
        <v>22</v>
      </c>
      <c r="Q25">
        <v>27.4</v>
      </c>
      <c r="R25">
        <v>23.6</v>
      </c>
      <c r="S25">
        <v>5.04</v>
      </c>
      <c r="T25" s="16">
        <v>12</v>
      </c>
      <c r="U25" s="23">
        <f t="shared" si="0"/>
        <v>4371</v>
      </c>
      <c r="V25" s="16"/>
    </row>
    <row r="26" spans="1:22">
      <c r="A26" s="16">
        <v>12</v>
      </c>
      <c r="B26" t="s">
        <v>153</v>
      </c>
      <c r="C26" t="s">
        <v>13</v>
      </c>
      <c r="D26">
        <v>125670</v>
      </c>
      <c r="E26">
        <v>592801</v>
      </c>
      <c r="F26">
        <v>7.441783</v>
      </c>
      <c r="G26">
        <v>0</v>
      </c>
      <c r="H26">
        <v>92.775999999999996</v>
      </c>
      <c r="I26">
        <v>23.3</v>
      </c>
      <c r="J26">
        <v>186.6</v>
      </c>
      <c r="K26">
        <v>225.4</v>
      </c>
      <c r="L26">
        <v>1.0133000000000001</v>
      </c>
      <c r="M26">
        <v>89.129000000000005</v>
      </c>
      <c r="N26">
        <v>94.587000000000003</v>
      </c>
      <c r="O26">
        <v>93.593000000000004</v>
      </c>
      <c r="P26">
        <v>21.2</v>
      </c>
      <c r="Q26">
        <v>25</v>
      </c>
      <c r="R26">
        <v>22.8</v>
      </c>
      <c r="S26">
        <v>5.04</v>
      </c>
      <c r="T26" s="16">
        <v>11</v>
      </c>
      <c r="U26" s="23">
        <f t="shared" si="0"/>
        <v>4478</v>
      </c>
      <c r="V26" s="16"/>
    </row>
    <row r="27" spans="1:22">
      <c r="A27" s="16">
        <v>11</v>
      </c>
      <c r="B27" t="s">
        <v>154</v>
      </c>
      <c r="C27" t="s">
        <v>13</v>
      </c>
      <c r="D27">
        <v>121192</v>
      </c>
      <c r="E27">
        <v>592194</v>
      </c>
      <c r="F27">
        <v>7.3134519999999998</v>
      </c>
      <c r="G27">
        <v>0</v>
      </c>
      <c r="H27">
        <v>90.977999999999994</v>
      </c>
      <c r="I27">
        <v>23.9</v>
      </c>
      <c r="J27">
        <v>182.7</v>
      </c>
      <c r="K27">
        <v>269</v>
      </c>
      <c r="L27">
        <v>1.0132000000000001</v>
      </c>
      <c r="M27">
        <v>88.959000000000003</v>
      </c>
      <c r="N27">
        <v>93.025999999999996</v>
      </c>
      <c r="O27">
        <v>91.203000000000003</v>
      </c>
      <c r="P27">
        <v>21.2</v>
      </c>
      <c r="Q27">
        <v>27.5</v>
      </c>
      <c r="R27">
        <v>21.2</v>
      </c>
      <c r="S27">
        <v>5.04</v>
      </c>
      <c r="T27" s="16">
        <v>10</v>
      </c>
      <c r="U27" s="23">
        <f t="shared" si="0"/>
        <v>4384</v>
      </c>
      <c r="V27" s="16"/>
    </row>
    <row r="28" spans="1:22">
      <c r="A28" s="16">
        <v>10</v>
      </c>
      <c r="B28" t="s">
        <v>155</v>
      </c>
      <c r="C28" t="s">
        <v>13</v>
      </c>
      <c r="D28">
        <v>116808</v>
      </c>
      <c r="E28">
        <v>591587</v>
      </c>
      <c r="F28">
        <v>7.0777979999999996</v>
      </c>
      <c r="G28">
        <v>0</v>
      </c>
      <c r="H28">
        <v>90.239000000000004</v>
      </c>
      <c r="I28">
        <v>24.1</v>
      </c>
      <c r="J28">
        <v>174</v>
      </c>
      <c r="K28">
        <v>219.6</v>
      </c>
      <c r="L28">
        <v>1.0124</v>
      </c>
      <c r="M28">
        <v>85.935000000000002</v>
      </c>
      <c r="N28">
        <v>93.463999999999999</v>
      </c>
      <c r="O28">
        <v>88.891999999999996</v>
      </c>
      <c r="P28">
        <v>22.6</v>
      </c>
      <c r="Q28">
        <v>27.5</v>
      </c>
      <c r="R28">
        <v>23.9</v>
      </c>
      <c r="S28">
        <v>5.04</v>
      </c>
      <c r="T28" s="16">
        <v>9</v>
      </c>
      <c r="U28" s="23">
        <f t="shared" si="0"/>
        <v>4183</v>
      </c>
      <c r="V28" s="16"/>
    </row>
    <row r="29" spans="1:22">
      <c r="A29" s="16">
        <v>9</v>
      </c>
      <c r="B29" t="s">
        <v>156</v>
      </c>
      <c r="C29" t="s">
        <v>13</v>
      </c>
      <c r="D29">
        <v>112625</v>
      </c>
      <c r="E29">
        <v>591004</v>
      </c>
      <c r="F29">
        <v>7.0312409999999996</v>
      </c>
      <c r="G29">
        <v>0</v>
      </c>
      <c r="H29">
        <v>89.736999999999995</v>
      </c>
      <c r="I29">
        <v>23.9</v>
      </c>
      <c r="J29">
        <v>180.2</v>
      </c>
      <c r="K29">
        <v>238.2</v>
      </c>
      <c r="L29">
        <v>1.0124</v>
      </c>
      <c r="M29">
        <v>86.453999999999994</v>
      </c>
      <c r="N29">
        <v>92.495999999999995</v>
      </c>
      <c r="O29">
        <v>88.114999999999995</v>
      </c>
      <c r="P29">
        <v>20.6</v>
      </c>
      <c r="Q29">
        <v>26.4</v>
      </c>
      <c r="R29">
        <v>23.6</v>
      </c>
      <c r="S29">
        <v>5.04</v>
      </c>
      <c r="T29" s="16">
        <v>8</v>
      </c>
      <c r="U29" s="23">
        <f t="shared" si="0"/>
        <v>4326</v>
      </c>
      <c r="V29" s="16"/>
    </row>
    <row r="30" spans="1:22" s="25" customFormat="1">
      <c r="A30" s="21">
        <v>8</v>
      </c>
      <c r="B30" t="s">
        <v>157</v>
      </c>
      <c r="C30" t="s">
        <v>13</v>
      </c>
      <c r="D30">
        <v>108299</v>
      </c>
      <c r="E30">
        <v>590398</v>
      </c>
      <c r="F30">
        <v>6.9509509999999999</v>
      </c>
      <c r="G30">
        <v>0</v>
      </c>
      <c r="H30">
        <v>90.507999999999996</v>
      </c>
      <c r="I30">
        <v>24.4</v>
      </c>
      <c r="J30">
        <v>176.8</v>
      </c>
      <c r="K30">
        <v>239.6</v>
      </c>
      <c r="L30">
        <v>1.0122</v>
      </c>
      <c r="M30">
        <v>87.103999999999999</v>
      </c>
      <c r="N30">
        <v>92.941000000000003</v>
      </c>
      <c r="O30">
        <v>87.103999999999999</v>
      </c>
      <c r="P30">
        <v>21.8</v>
      </c>
      <c r="Q30">
        <v>28.5</v>
      </c>
      <c r="R30">
        <v>23.9</v>
      </c>
      <c r="S30">
        <v>5.04</v>
      </c>
      <c r="T30" s="22">
        <v>7</v>
      </c>
      <c r="U30" s="23">
        <f t="shared" si="0"/>
        <v>4242</v>
      </c>
      <c r="V30" s="24">
        <v>8</v>
      </c>
    </row>
    <row r="31" spans="1:22">
      <c r="A31" s="16">
        <v>7</v>
      </c>
      <c r="B31" t="s">
        <v>158</v>
      </c>
      <c r="C31" t="s">
        <v>13</v>
      </c>
      <c r="D31">
        <v>104057</v>
      </c>
      <c r="E31">
        <v>589808</v>
      </c>
      <c r="F31">
        <v>7.0513839999999997</v>
      </c>
      <c r="G31">
        <v>0</v>
      </c>
      <c r="H31">
        <v>92.471999999999994</v>
      </c>
      <c r="I31">
        <v>24</v>
      </c>
      <c r="J31">
        <v>182.3</v>
      </c>
      <c r="K31">
        <v>232</v>
      </c>
      <c r="L31">
        <v>1.0123</v>
      </c>
      <c r="M31">
        <v>88.572999999999993</v>
      </c>
      <c r="N31">
        <v>94.84</v>
      </c>
      <c r="O31">
        <v>88.575999999999993</v>
      </c>
      <c r="P31">
        <v>22.1</v>
      </c>
      <c r="Q31">
        <v>26.9</v>
      </c>
      <c r="R31">
        <v>24.1</v>
      </c>
      <c r="S31">
        <v>5.04</v>
      </c>
      <c r="T31" s="16">
        <v>6</v>
      </c>
      <c r="U31" s="23">
        <f t="shared" si="0"/>
        <v>4373</v>
      </c>
      <c r="V31" s="5"/>
    </row>
    <row r="32" spans="1:22">
      <c r="A32" s="16">
        <v>6</v>
      </c>
      <c r="B32" t="s">
        <v>159</v>
      </c>
      <c r="C32" t="s">
        <v>13</v>
      </c>
      <c r="D32">
        <v>99684</v>
      </c>
      <c r="E32">
        <v>589211</v>
      </c>
      <c r="F32">
        <v>7.3416480000000002</v>
      </c>
      <c r="G32">
        <v>0</v>
      </c>
      <c r="H32">
        <v>92.685000000000002</v>
      </c>
      <c r="I32">
        <v>24.4</v>
      </c>
      <c r="J32">
        <v>187</v>
      </c>
      <c r="K32">
        <v>233.4</v>
      </c>
      <c r="L32">
        <v>1.0128999999999999</v>
      </c>
      <c r="M32">
        <v>90.888000000000005</v>
      </c>
      <c r="N32">
        <v>94.007999999999996</v>
      </c>
      <c r="O32">
        <v>92.697999999999993</v>
      </c>
      <c r="P32">
        <v>22.4</v>
      </c>
      <c r="Q32">
        <v>27.6</v>
      </c>
      <c r="R32">
        <v>24.2</v>
      </c>
      <c r="S32">
        <v>5.05</v>
      </c>
      <c r="T32" s="16">
        <v>5</v>
      </c>
      <c r="U32" s="23">
        <f t="shared" si="0"/>
        <v>4489</v>
      </c>
      <c r="V32" s="5"/>
    </row>
    <row r="33" spans="1:22">
      <c r="A33" s="16">
        <v>5</v>
      </c>
      <c r="B33" t="s">
        <v>160</v>
      </c>
      <c r="C33" t="s">
        <v>13</v>
      </c>
      <c r="D33">
        <v>95195</v>
      </c>
      <c r="E33">
        <v>588599</v>
      </c>
      <c r="F33">
        <v>7.3341539999999998</v>
      </c>
      <c r="G33">
        <v>0</v>
      </c>
      <c r="H33">
        <v>90.915000000000006</v>
      </c>
      <c r="I33">
        <v>24.4</v>
      </c>
      <c r="J33">
        <v>193.1</v>
      </c>
      <c r="K33">
        <v>231.8</v>
      </c>
      <c r="L33">
        <v>1.0128999999999999</v>
      </c>
      <c r="M33">
        <v>87.834000000000003</v>
      </c>
      <c r="N33">
        <v>93.56</v>
      </c>
      <c r="O33">
        <v>92.512</v>
      </c>
      <c r="P33">
        <v>22.8</v>
      </c>
      <c r="Q33">
        <v>27.2</v>
      </c>
      <c r="R33">
        <v>24</v>
      </c>
      <c r="S33">
        <v>5.05</v>
      </c>
      <c r="T33" s="16">
        <v>4</v>
      </c>
      <c r="U33" s="23">
        <f t="shared" si="0"/>
        <v>4633</v>
      </c>
      <c r="V33" s="5"/>
    </row>
    <row r="34" spans="1:22">
      <c r="A34" s="16">
        <v>4</v>
      </c>
      <c r="B34" t="s">
        <v>161</v>
      </c>
      <c r="C34" t="s">
        <v>13</v>
      </c>
      <c r="D34">
        <v>90562</v>
      </c>
      <c r="E34">
        <v>587957</v>
      </c>
      <c r="F34">
        <v>7.210896</v>
      </c>
      <c r="G34">
        <v>0</v>
      </c>
      <c r="H34">
        <v>90.552000000000007</v>
      </c>
      <c r="I34">
        <v>24.3</v>
      </c>
      <c r="J34">
        <v>196.9</v>
      </c>
      <c r="K34">
        <v>294.89999999999998</v>
      </c>
      <c r="L34">
        <v>1.0126999999999999</v>
      </c>
      <c r="M34">
        <v>86.94</v>
      </c>
      <c r="N34">
        <v>92.509</v>
      </c>
      <c r="O34">
        <v>90.744</v>
      </c>
      <c r="P34">
        <v>23.1</v>
      </c>
      <c r="Q34">
        <v>26.8</v>
      </c>
      <c r="R34">
        <v>23.9</v>
      </c>
      <c r="S34">
        <v>5.05</v>
      </c>
      <c r="T34" s="16">
        <v>3</v>
      </c>
      <c r="U34" s="23">
        <f t="shared" si="0"/>
        <v>4725</v>
      </c>
      <c r="V34" s="5"/>
    </row>
    <row r="35" spans="1:22">
      <c r="A35" s="16">
        <v>3</v>
      </c>
      <c r="B35" t="s">
        <v>162</v>
      </c>
      <c r="C35" t="s">
        <v>13</v>
      </c>
      <c r="D35">
        <v>85837</v>
      </c>
      <c r="E35">
        <v>587299</v>
      </c>
      <c r="F35">
        <v>6.998405</v>
      </c>
      <c r="G35">
        <v>0</v>
      </c>
      <c r="H35">
        <v>89.66</v>
      </c>
      <c r="I35">
        <v>24.4</v>
      </c>
      <c r="J35">
        <v>160.30000000000001</v>
      </c>
      <c r="K35">
        <v>281</v>
      </c>
      <c r="L35">
        <v>1.0122</v>
      </c>
      <c r="M35">
        <v>86.438000000000002</v>
      </c>
      <c r="N35">
        <v>91.846000000000004</v>
      </c>
      <c r="O35">
        <v>87.917000000000002</v>
      </c>
      <c r="P35">
        <v>17.100000000000001</v>
      </c>
      <c r="Q35">
        <v>29.9</v>
      </c>
      <c r="R35">
        <v>24.3</v>
      </c>
      <c r="S35">
        <v>5.05</v>
      </c>
      <c r="T35" s="16">
        <v>2</v>
      </c>
      <c r="U35" s="23">
        <f t="shared" si="0"/>
        <v>3847</v>
      </c>
      <c r="V35" s="5"/>
    </row>
    <row r="36" spans="1:22">
      <c r="A36" s="16">
        <v>2</v>
      </c>
      <c r="B36" t="s">
        <v>163</v>
      </c>
      <c r="C36" t="s">
        <v>13</v>
      </c>
      <c r="D36">
        <v>81990</v>
      </c>
      <c r="E36">
        <v>586760</v>
      </c>
      <c r="F36">
        <v>7.2093290000000003</v>
      </c>
      <c r="G36">
        <v>0</v>
      </c>
      <c r="H36">
        <v>90.814999999999998</v>
      </c>
      <c r="I36">
        <v>21.9</v>
      </c>
      <c r="J36">
        <v>100.5</v>
      </c>
      <c r="K36">
        <v>219.2</v>
      </c>
      <c r="L36">
        <v>1.0136000000000001</v>
      </c>
      <c r="M36">
        <v>87.545000000000002</v>
      </c>
      <c r="N36">
        <v>93.394999999999996</v>
      </c>
      <c r="O36">
        <v>88.302000000000007</v>
      </c>
      <c r="P36">
        <v>14.6</v>
      </c>
      <c r="Q36">
        <v>27.7</v>
      </c>
      <c r="R36">
        <v>17.100000000000001</v>
      </c>
      <c r="S36">
        <v>5.05</v>
      </c>
      <c r="T36" s="16">
        <v>1</v>
      </c>
      <c r="U36" s="23">
        <f t="shared" si="0"/>
        <v>2406</v>
      </c>
      <c r="V36" s="5"/>
    </row>
    <row r="37" spans="1:22">
      <c r="A37" s="16">
        <v>1</v>
      </c>
      <c r="B37" t="s">
        <v>134</v>
      </c>
      <c r="C37" t="s">
        <v>13</v>
      </c>
      <c r="D37">
        <v>79584</v>
      </c>
      <c r="E37">
        <v>586424</v>
      </c>
      <c r="F37">
        <v>7.0522</v>
      </c>
      <c r="G37">
        <v>0</v>
      </c>
      <c r="H37">
        <v>90.057000000000002</v>
      </c>
      <c r="I37">
        <v>24.3</v>
      </c>
      <c r="J37">
        <v>194.6</v>
      </c>
      <c r="K37">
        <v>260</v>
      </c>
      <c r="L37">
        <v>1.0124</v>
      </c>
      <c r="M37">
        <v>84.879000000000005</v>
      </c>
      <c r="N37">
        <v>93.381</v>
      </c>
      <c r="O37">
        <v>88.478999999999999</v>
      </c>
      <c r="P37">
        <v>22.3</v>
      </c>
      <c r="Q37">
        <v>27.1</v>
      </c>
      <c r="R37">
        <v>23.8</v>
      </c>
      <c r="S37">
        <v>5.05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2</vt:i4>
      </vt:variant>
    </vt:vector>
  </HeadingPairs>
  <TitlesOfParts>
    <vt:vector size="38" baseType="lpstr">
      <vt:lpstr>Balance Volumetrico</vt:lpstr>
      <vt:lpstr>Temperatura</vt:lpstr>
      <vt:lpstr>Presión Estatica</vt:lpstr>
      <vt:lpstr>PIQ</vt:lpstr>
      <vt:lpstr>AERnn C</vt:lpstr>
      <vt:lpstr>AER S</vt:lpstr>
      <vt:lpstr>Avery</vt:lpstr>
      <vt:lpstr>Beach</vt:lpstr>
      <vt:lpstr>Bravo</vt:lpstr>
      <vt:lpstr>Comex</vt:lpstr>
      <vt:lpstr>Copper</vt:lpstr>
      <vt:lpstr>Crown</vt:lpstr>
      <vt:lpstr>DREnc</vt:lpstr>
      <vt:lpstr>Eaton</vt:lpstr>
      <vt:lpstr>Elicamex</vt:lpstr>
      <vt:lpstr>Euro</vt:lpstr>
      <vt:lpstr>Foam</vt:lpstr>
      <vt:lpstr>Fracsa</vt:lpstr>
      <vt:lpstr>Frenos Trw</vt:lpstr>
      <vt:lpstr>Hitachi</vt:lpstr>
      <vt:lpstr>Ipc</vt:lpstr>
      <vt:lpstr>Jafra</vt:lpstr>
      <vt:lpstr>KH Méx</vt:lpstr>
      <vt:lpstr>Kluber</vt:lpstr>
      <vt:lpstr>Messier</vt:lpstr>
      <vt:lpstr>Metokote</vt:lpstr>
      <vt:lpstr>Mpi</vt:lpstr>
      <vt:lpstr>Narmex</vt:lpstr>
      <vt:lpstr>Norgren</vt:lpstr>
      <vt:lpstr>Rohm</vt:lpstr>
      <vt:lpstr>Ronal</vt:lpstr>
      <vt:lpstr>Samsung</vt:lpstr>
      <vt:lpstr>Securency</vt:lpstr>
      <vt:lpstr>Tafime</vt:lpstr>
      <vt:lpstr>Valeo</vt:lpstr>
      <vt:lpstr>Vrk</vt:lpstr>
      <vt:lpstr>'AERnn C'!Área_de_impresión</vt:lpstr>
      <vt:lpstr>'Balance Volumetrico'!Área_de_impresión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2015-07-08T17:38:18Z</dcterms:modified>
</cp:coreProperties>
</file>