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320" windowHeight="3390" tabRatio="700"/>
  </bookViews>
  <sheets>
    <sheet name="Balance Volumetrico" sheetId="36" r:id="rId1"/>
    <sheet name="PIQ" sheetId="1" r:id="rId2"/>
    <sheet name="AERnn C" sheetId="3" r:id="rId3"/>
    <sheet name="AER S" sheetId="4" r:id="rId4"/>
    <sheet name="Avery" sheetId="5" r:id="rId5"/>
    <sheet name="Beach" sheetId="6" r:id="rId6"/>
    <sheet name="Bravo" sheetId="7" r:id="rId7"/>
    <sheet name="Comex" sheetId="8" r:id="rId8"/>
    <sheet name="Copper" sheetId="9" r:id="rId9"/>
    <sheet name="Crown" sheetId="10" r:id="rId10"/>
    <sheet name="DREnc" sheetId="11" r:id="rId11"/>
    <sheet name="Eaton" sheetId="12" r:id="rId12"/>
    <sheet name="Elicamex" sheetId="13" r:id="rId13"/>
    <sheet name="Euro" sheetId="14" r:id="rId14"/>
    <sheet name="Foam" sheetId="15" r:id="rId15"/>
    <sheet name="Fracsa" sheetId="16" r:id="rId16"/>
    <sheet name="Frenos Trw" sheetId="32" r:id="rId17"/>
    <sheet name="Hitachi" sheetId="17" r:id="rId18"/>
    <sheet name="Ipc" sheetId="18" r:id="rId19"/>
    <sheet name="Jafra" sheetId="19" r:id="rId20"/>
    <sheet name="KH Méx" sheetId="20" r:id="rId21"/>
    <sheet name="Kluber" sheetId="21" r:id="rId22"/>
    <sheet name="Messier" sheetId="22" r:id="rId23"/>
    <sheet name="Metokote" sheetId="23" r:id="rId24"/>
    <sheet name="Mpi" sheetId="24" r:id="rId25"/>
    <sheet name="Narmex" sheetId="25" r:id="rId26"/>
    <sheet name="Norgren" sheetId="26" r:id="rId27"/>
    <sheet name="Rohm" sheetId="27" r:id="rId28"/>
    <sheet name="Ronal" sheetId="28" r:id="rId29"/>
    <sheet name="Samsung" sheetId="29" r:id="rId30"/>
    <sheet name="Securency" sheetId="30" r:id="rId31"/>
    <sheet name="Tafime" sheetId="31" r:id="rId32"/>
    <sheet name="Valeo" sheetId="33" r:id="rId33"/>
    <sheet name="Vrk" sheetId="34" r:id="rId34"/>
  </sheets>
  <definedNames>
    <definedName name="_xlnm.Print_Area" localSheetId="2">'AERnn C'!$A$1:$Y$41</definedName>
    <definedName name="_xlnm.Print_Area" localSheetId="0">'Balance Volumetrico'!$A$1:$AN$35</definedName>
    <definedName name="_xlnm.Print_Area" localSheetId="1">PIQ!$A$1:$R$48</definedName>
  </definedNames>
  <calcPr calcId="152511"/>
</workbook>
</file>

<file path=xl/calcChain.xml><?xml version="1.0" encoding="utf-8"?>
<calcChain xmlns="http://schemas.openxmlformats.org/spreadsheetml/2006/main">
  <c r="Y37" i="34" l="1"/>
  <c r="Y36" i="34"/>
  <c r="Y35" i="34"/>
  <c r="Y34" i="34"/>
  <c r="Y33" i="34"/>
  <c r="Y32" i="34"/>
  <c r="Y31" i="34"/>
  <c r="Y30" i="34"/>
  <c r="Y29" i="34"/>
  <c r="Y28" i="34"/>
  <c r="Y27" i="34"/>
  <c r="Y26" i="34"/>
  <c r="Y25" i="34"/>
  <c r="Y24" i="34"/>
  <c r="Y23" i="34"/>
  <c r="Y22" i="34"/>
  <c r="Y21" i="34"/>
  <c r="Y20" i="34"/>
  <c r="Y19" i="34"/>
  <c r="Y18" i="34"/>
  <c r="Y17" i="34"/>
  <c r="Y16" i="34"/>
  <c r="Y15" i="34"/>
  <c r="Y14" i="34"/>
  <c r="Y13" i="34"/>
  <c r="Y12" i="34"/>
  <c r="Y11" i="34"/>
  <c r="Y10" i="34"/>
  <c r="Y9" i="34"/>
  <c r="Y8" i="34"/>
  <c r="Y7" i="34"/>
  <c r="Y6" i="34"/>
  <c r="Y37" i="33"/>
  <c r="Y36" i="33"/>
  <c r="Y35" i="33"/>
  <c r="Y34" i="33"/>
  <c r="Y33" i="33"/>
  <c r="Y32" i="33"/>
  <c r="Y31" i="33"/>
  <c r="Y30" i="33"/>
  <c r="Y29" i="33"/>
  <c r="Y28" i="33"/>
  <c r="Y27" i="33"/>
  <c r="Y26" i="33"/>
  <c r="Y25" i="33"/>
  <c r="Y24" i="33"/>
  <c r="Y23" i="33"/>
  <c r="Y22" i="33"/>
  <c r="Y21" i="33"/>
  <c r="Y20" i="33"/>
  <c r="Y19" i="33"/>
  <c r="Y18" i="33"/>
  <c r="Y17" i="33"/>
  <c r="Y16" i="33"/>
  <c r="Y15" i="33"/>
  <c r="Y14" i="33"/>
  <c r="Y13" i="33"/>
  <c r="Y12" i="33"/>
  <c r="Y11" i="33"/>
  <c r="Y10" i="33"/>
  <c r="Y9" i="33"/>
  <c r="Y8" i="33"/>
  <c r="Y7" i="33"/>
  <c r="Y6" i="33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Y8" i="29"/>
  <c r="Y7" i="29"/>
  <c r="Y6" i="29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37" i="25"/>
  <c r="Y36" i="25"/>
  <c r="Y35" i="25"/>
  <c r="Y34" i="25"/>
  <c r="Y33" i="25"/>
  <c r="Y32" i="25"/>
  <c r="Y31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Y6" i="25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6" i="22"/>
  <c r="Y37" i="21"/>
  <c r="Y36" i="21"/>
  <c r="Y35" i="21"/>
  <c r="Y34" i="21"/>
  <c r="Y33" i="21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6" i="21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Y7" i="20"/>
  <c r="Y6" i="20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Y6" i="19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Y7" i="18"/>
  <c r="Y6" i="18"/>
  <c r="Y37" i="17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Y6" i="17"/>
  <c r="Y37" i="32"/>
  <c r="Y36" i="32"/>
  <c r="Y35" i="32"/>
  <c r="Y34" i="32"/>
  <c r="Y33" i="32"/>
  <c r="Y32" i="32"/>
  <c r="Y31" i="32"/>
  <c r="Y30" i="32"/>
  <c r="Y29" i="32"/>
  <c r="Y28" i="32"/>
  <c r="Y27" i="32"/>
  <c r="Y26" i="32"/>
  <c r="Y25" i="32"/>
  <c r="Y24" i="32"/>
  <c r="Y23" i="32"/>
  <c r="Y22" i="32"/>
  <c r="Y21" i="32"/>
  <c r="Y20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Y7" i="32"/>
  <c r="Y6" i="32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Y6" i="16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Y6" i="15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36" i="12"/>
  <c r="Y37" i="12"/>
  <c r="Y35" i="12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36" i="3"/>
  <c r="Y37" i="3"/>
  <c r="Y36" i="4"/>
  <c r="Y37" i="4"/>
  <c r="Y35" i="4" l="1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N24" i="1" l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R35" i="1" s="1"/>
  <c r="N36" i="1"/>
  <c r="N37" i="1"/>
  <c r="N38" i="1"/>
  <c r="U25" i="26"/>
  <c r="U24" i="21"/>
  <c r="U25" i="9"/>
  <c r="U25" i="6"/>
  <c r="U24" i="4"/>
  <c r="U28" i="33"/>
  <c r="U27" i="33"/>
  <c r="U26" i="33"/>
  <c r="E42" i="1"/>
  <c r="E44" i="1"/>
  <c r="E45" i="1"/>
  <c r="AO5" i="36"/>
  <c r="U7" i="30"/>
  <c r="U8" i="30"/>
  <c r="U6" i="30"/>
  <c r="U17" i="31"/>
  <c r="U16" i="31"/>
  <c r="U15" i="31"/>
  <c r="U14" i="31"/>
  <c r="U13" i="31"/>
  <c r="U12" i="31"/>
  <c r="U11" i="31"/>
  <c r="U10" i="31"/>
  <c r="U9" i="31"/>
  <c r="E46" i="1" l="1"/>
  <c r="U8" i="26"/>
  <c r="AF14" i="36"/>
  <c r="AF15" i="36"/>
  <c r="AH24" i="36"/>
  <c r="AH25" i="36"/>
  <c r="AH26" i="36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U2" i="36" l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U26" i="32" l="1"/>
  <c r="AG24" i="36" s="1"/>
  <c r="U36" i="34"/>
  <c r="AI34" i="36" s="1"/>
  <c r="U35" i="34"/>
  <c r="AI33" i="36" s="1"/>
  <c r="U34" i="34"/>
  <c r="AI32" i="36" s="1"/>
  <c r="U33" i="34"/>
  <c r="AI31" i="36" s="1"/>
  <c r="U32" i="34"/>
  <c r="AI30" i="36" s="1"/>
  <c r="U31" i="34"/>
  <c r="AI29" i="36" s="1"/>
  <c r="U30" i="34"/>
  <c r="AI28" i="36" s="1"/>
  <c r="U29" i="34"/>
  <c r="AI27" i="36" s="1"/>
  <c r="U28" i="34"/>
  <c r="AI26" i="36" s="1"/>
  <c r="U27" i="34"/>
  <c r="AI25" i="36" s="1"/>
  <c r="U26" i="34"/>
  <c r="AI24" i="36" s="1"/>
  <c r="U25" i="34"/>
  <c r="AI23" i="36" s="1"/>
  <c r="U24" i="34"/>
  <c r="AI22" i="36" s="1"/>
  <c r="U23" i="34"/>
  <c r="AI21" i="36" s="1"/>
  <c r="U22" i="34"/>
  <c r="AI20" i="36" s="1"/>
  <c r="U21" i="34"/>
  <c r="AI19" i="36" s="1"/>
  <c r="U20" i="34"/>
  <c r="AI18" i="36" s="1"/>
  <c r="U19" i="34"/>
  <c r="AI17" i="36" s="1"/>
  <c r="U18" i="34"/>
  <c r="AI16" i="36" s="1"/>
  <c r="U17" i="34"/>
  <c r="AI15" i="36" s="1"/>
  <c r="U16" i="34"/>
  <c r="AI14" i="36" s="1"/>
  <c r="U15" i="34"/>
  <c r="AI13" i="36" s="1"/>
  <c r="U14" i="34"/>
  <c r="AI12" i="36" s="1"/>
  <c r="U13" i="34"/>
  <c r="AI11" i="36" s="1"/>
  <c r="U12" i="34"/>
  <c r="AI10" i="36" s="1"/>
  <c r="U11" i="34"/>
  <c r="AI9" i="36" s="1"/>
  <c r="U10" i="34"/>
  <c r="AI8" i="36" s="1"/>
  <c r="U9" i="34"/>
  <c r="AI7" i="36" s="1"/>
  <c r="U8" i="34"/>
  <c r="AI6" i="36" s="1"/>
  <c r="U7" i="34"/>
  <c r="AI5" i="36" s="1"/>
  <c r="U6" i="34"/>
  <c r="AI4" i="36" s="1"/>
  <c r="U36" i="33"/>
  <c r="AH34" i="36" s="1"/>
  <c r="U35" i="33"/>
  <c r="AH33" i="36" s="1"/>
  <c r="U34" i="33"/>
  <c r="AH32" i="36" s="1"/>
  <c r="U33" i="33"/>
  <c r="AH31" i="36" s="1"/>
  <c r="U32" i="33"/>
  <c r="AH30" i="36" s="1"/>
  <c r="U31" i="33"/>
  <c r="AH29" i="36" s="1"/>
  <c r="U30" i="33"/>
  <c r="AH28" i="36" s="1"/>
  <c r="U29" i="33"/>
  <c r="AH27" i="36" s="1"/>
  <c r="U25" i="33"/>
  <c r="AH23" i="36" s="1"/>
  <c r="U24" i="33"/>
  <c r="AH22" i="36" s="1"/>
  <c r="U23" i="33"/>
  <c r="AH21" i="36" s="1"/>
  <c r="U22" i="33"/>
  <c r="AH20" i="36" s="1"/>
  <c r="U21" i="33"/>
  <c r="AH19" i="36" s="1"/>
  <c r="U20" i="33"/>
  <c r="AH18" i="36" s="1"/>
  <c r="U19" i="33"/>
  <c r="AH17" i="36" s="1"/>
  <c r="U18" i="33"/>
  <c r="AH16" i="36" s="1"/>
  <c r="U17" i="33"/>
  <c r="AH15" i="36" s="1"/>
  <c r="U16" i="33"/>
  <c r="AH14" i="36" s="1"/>
  <c r="U15" i="33"/>
  <c r="AH13" i="36" s="1"/>
  <c r="U14" i="33"/>
  <c r="AH12" i="36" s="1"/>
  <c r="U13" i="33"/>
  <c r="AH11" i="36" s="1"/>
  <c r="U12" i="33"/>
  <c r="AH10" i="36" s="1"/>
  <c r="U11" i="33"/>
  <c r="AH9" i="36" s="1"/>
  <c r="U10" i="33"/>
  <c r="AH8" i="36" s="1"/>
  <c r="U9" i="33"/>
  <c r="AH7" i="36" s="1"/>
  <c r="U8" i="33"/>
  <c r="AH6" i="36" s="1"/>
  <c r="U7" i="33"/>
  <c r="AH5" i="36" s="1"/>
  <c r="U6" i="33"/>
  <c r="AH4" i="36" s="1"/>
  <c r="U36" i="32"/>
  <c r="AG34" i="36" s="1"/>
  <c r="U35" i="32"/>
  <c r="AG33" i="36" s="1"/>
  <c r="U34" i="32"/>
  <c r="AG32" i="36" s="1"/>
  <c r="U33" i="32"/>
  <c r="AG31" i="36" s="1"/>
  <c r="U32" i="32"/>
  <c r="AG30" i="36" s="1"/>
  <c r="U31" i="32"/>
  <c r="AG29" i="36" s="1"/>
  <c r="U30" i="32"/>
  <c r="AG28" i="36" s="1"/>
  <c r="U29" i="32"/>
  <c r="AG27" i="36" s="1"/>
  <c r="U28" i="32"/>
  <c r="AG26" i="36" s="1"/>
  <c r="U27" i="32"/>
  <c r="AG25" i="36" s="1"/>
  <c r="U25" i="32"/>
  <c r="AG23" i="36" s="1"/>
  <c r="U24" i="32"/>
  <c r="AG22" i="36" s="1"/>
  <c r="U23" i="32"/>
  <c r="AG21" i="36" s="1"/>
  <c r="U22" i="32"/>
  <c r="AG20" i="36" s="1"/>
  <c r="U21" i="32"/>
  <c r="AG19" i="36" s="1"/>
  <c r="U20" i="32"/>
  <c r="AG18" i="36" s="1"/>
  <c r="U19" i="32"/>
  <c r="AG17" i="36" s="1"/>
  <c r="U18" i="32"/>
  <c r="AG16" i="36" s="1"/>
  <c r="U17" i="32"/>
  <c r="AG15" i="36" s="1"/>
  <c r="U16" i="32"/>
  <c r="AG14" i="36" s="1"/>
  <c r="U15" i="32"/>
  <c r="AG13" i="36" s="1"/>
  <c r="U14" i="32"/>
  <c r="AG12" i="36" s="1"/>
  <c r="U13" i="32"/>
  <c r="AG11" i="36" s="1"/>
  <c r="U12" i="32"/>
  <c r="AG10" i="36" s="1"/>
  <c r="U11" i="32"/>
  <c r="AG9" i="36" s="1"/>
  <c r="U10" i="32"/>
  <c r="AG8" i="36" s="1"/>
  <c r="U9" i="32"/>
  <c r="AG7" i="36" s="1"/>
  <c r="U8" i="32"/>
  <c r="AG6" i="36" s="1"/>
  <c r="U7" i="32"/>
  <c r="AG5" i="36" s="1"/>
  <c r="U6" i="32"/>
  <c r="AG4" i="36" s="1"/>
  <c r="U36" i="31"/>
  <c r="AF34" i="36" s="1"/>
  <c r="U35" i="31"/>
  <c r="AF33" i="36" s="1"/>
  <c r="U34" i="31"/>
  <c r="AF32" i="36" s="1"/>
  <c r="U33" i="31"/>
  <c r="AF31" i="36" s="1"/>
  <c r="U32" i="31"/>
  <c r="AF30" i="36" s="1"/>
  <c r="U31" i="31"/>
  <c r="AF29" i="36" s="1"/>
  <c r="U30" i="31"/>
  <c r="AF28" i="36" s="1"/>
  <c r="U29" i="31"/>
  <c r="AF27" i="36" s="1"/>
  <c r="U28" i="31"/>
  <c r="AF26" i="36" s="1"/>
  <c r="U27" i="31"/>
  <c r="AF25" i="36" s="1"/>
  <c r="U26" i="31"/>
  <c r="AF24" i="36" s="1"/>
  <c r="U25" i="31"/>
  <c r="AF23" i="36" s="1"/>
  <c r="U24" i="31"/>
  <c r="AF22" i="36" s="1"/>
  <c r="U23" i="31"/>
  <c r="AF21" i="36" s="1"/>
  <c r="U22" i="31"/>
  <c r="AF20" i="36" s="1"/>
  <c r="U21" i="31"/>
  <c r="AF19" i="36" s="1"/>
  <c r="U20" i="31"/>
  <c r="AF18" i="36" s="1"/>
  <c r="U19" i="31"/>
  <c r="AF17" i="36" s="1"/>
  <c r="U18" i="31"/>
  <c r="AF16" i="36" s="1"/>
  <c r="AF13" i="36"/>
  <c r="AF12" i="36"/>
  <c r="AF11" i="36"/>
  <c r="AF10" i="36"/>
  <c r="AF9" i="36"/>
  <c r="AF8" i="36"/>
  <c r="AF7" i="36"/>
  <c r="U8" i="31"/>
  <c r="AF6" i="36" s="1"/>
  <c r="U7" i="31"/>
  <c r="AF5" i="36" s="1"/>
  <c r="U6" i="31"/>
  <c r="AF4" i="36" s="1"/>
  <c r="AA23" i="36"/>
  <c r="U24" i="26"/>
  <c r="AA22" i="36" s="1"/>
  <c r="V22" i="36"/>
  <c r="U30" i="9"/>
  <c r="J28" i="36" s="1"/>
  <c r="U29" i="9"/>
  <c r="J27" i="36" s="1"/>
  <c r="U27" i="9"/>
  <c r="J25" i="36" s="1"/>
  <c r="U26" i="9"/>
  <c r="J24" i="36" s="1"/>
  <c r="J23" i="36"/>
  <c r="U24" i="9"/>
  <c r="J22" i="36" s="1"/>
  <c r="U36" i="30"/>
  <c r="AE34" i="36" s="1"/>
  <c r="U35" i="30"/>
  <c r="AE33" i="36" s="1"/>
  <c r="U34" i="30"/>
  <c r="AE32" i="36" s="1"/>
  <c r="U33" i="30"/>
  <c r="AE31" i="36" s="1"/>
  <c r="U32" i="30"/>
  <c r="AE30" i="36" s="1"/>
  <c r="U31" i="30"/>
  <c r="AE29" i="36" s="1"/>
  <c r="U30" i="30"/>
  <c r="AE28" i="36" s="1"/>
  <c r="U29" i="30"/>
  <c r="AE27" i="36" s="1"/>
  <c r="U28" i="30"/>
  <c r="AE26" i="36" s="1"/>
  <c r="U27" i="30"/>
  <c r="AE25" i="36" s="1"/>
  <c r="U26" i="30"/>
  <c r="AE24" i="36" s="1"/>
  <c r="U25" i="30"/>
  <c r="AE23" i="36" s="1"/>
  <c r="U24" i="30"/>
  <c r="AE22" i="36" s="1"/>
  <c r="U23" i="30"/>
  <c r="AE21" i="36" s="1"/>
  <c r="U22" i="30"/>
  <c r="AE20" i="36" s="1"/>
  <c r="U21" i="30"/>
  <c r="AE19" i="36" s="1"/>
  <c r="U20" i="30"/>
  <c r="AE18" i="36" s="1"/>
  <c r="U19" i="30"/>
  <c r="AE17" i="36" s="1"/>
  <c r="U18" i="30"/>
  <c r="AE16" i="36" s="1"/>
  <c r="U17" i="30"/>
  <c r="AE15" i="36" s="1"/>
  <c r="U16" i="30"/>
  <c r="AE14" i="36" s="1"/>
  <c r="U15" i="30"/>
  <c r="AE13" i="36" s="1"/>
  <c r="U14" i="30"/>
  <c r="AE12" i="36" s="1"/>
  <c r="U13" i="30"/>
  <c r="AE11" i="36" s="1"/>
  <c r="U12" i="30"/>
  <c r="AE10" i="36" s="1"/>
  <c r="U11" i="30"/>
  <c r="AE9" i="36" s="1"/>
  <c r="U10" i="30"/>
  <c r="AE8" i="36" s="1"/>
  <c r="U9" i="30"/>
  <c r="AE7" i="36" s="1"/>
  <c r="AE6" i="36"/>
  <c r="AE5" i="36"/>
  <c r="AE4" i="36"/>
  <c r="U36" i="29"/>
  <c r="AD34" i="36" s="1"/>
  <c r="U35" i="29"/>
  <c r="AD33" i="36" s="1"/>
  <c r="U34" i="29"/>
  <c r="AD32" i="36" s="1"/>
  <c r="U33" i="29"/>
  <c r="AD31" i="36" s="1"/>
  <c r="U32" i="29"/>
  <c r="AD30" i="36" s="1"/>
  <c r="U31" i="29"/>
  <c r="AD29" i="36" s="1"/>
  <c r="U30" i="29"/>
  <c r="AD28" i="36" s="1"/>
  <c r="U29" i="29"/>
  <c r="AD27" i="36" s="1"/>
  <c r="U28" i="29"/>
  <c r="AD26" i="36" s="1"/>
  <c r="U27" i="29"/>
  <c r="AD25" i="36" s="1"/>
  <c r="U26" i="29"/>
  <c r="AD24" i="36" s="1"/>
  <c r="U25" i="29"/>
  <c r="AD23" i="36" s="1"/>
  <c r="U24" i="29"/>
  <c r="AD22" i="36" s="1"/>
  <c r="U23" i="29"/>
  <c r="AD21" i="36" s="1"/>
  <c r="U22" i="29"/>
  <c r="AD20" i="36" s="1"/>
  <c r="U21" i="29"/>
  <c r="AD19" i="36" s="1"/>
  <c r="U20" i="29"/>
  <c r="AD18" i="36" s="1"/>
  <c r="U19" i="29"/>
  <c r="AD17" i="36" s="1"/>
  <c r="U18" i="29"/>
  <c r="AD16" i="36" s="1"/>
  <c r="U17" i="29"/>
  <c r="AD15" i="36" s="1"/>
  <c r="U16" i="29"/>
  <c r="AD14" i="36" s="1"/>
  <c r="U15" i="29"/>
  <c r="AD13" i="36" s="1"/>
  <c r="U14" i="29"/>
  <c r="AD12" i="36" s="1"/>
  <c r="U11" i="29"/>
  <c r="AD9" i="36" s="1"/>
  <c r="U10" i="29"/>
  <c r="AD8" i="36" s="1"/>
  <c r="U9" i="29"/>
  <c r="AD7" i="36" s="1"/>
  <c r="U8" i="29"/>
  <c r="AD6" i="36" s="1"/>
  <c r="U7" i="29"/>
  <c r="AD5" i="36" s="1"/>
  <c r="U6" i="29"/>
  <c r="AD4" i="36" s="1"/>
  <c r="U36" i="28"/>
  <c r="AC34" i="36" s="1"/>
  <c r="U35" i="28"/>
  <c r="AC33" i="36" s="1"/>
  <c r="U34" i="28"/>
  <c r="AC32" i="36" s="1"/>
  <c r="U33" i="28"/>
  <c r="AC31" i="36" s="1"/>
  <c r="U32" i="28"/>
  <c r="AC30" i="36" s="1"/>
  <c r="U31" i="28"/>
  <c r="AC29" i="36" s="1"/>
  <c r="U30" i="28"/>
  <c r="AC28" i="36" s="1"/>
  <c r="U29" i="28"/>
  <c r="AC27" i="36" s="1"/>
  <c r="U28" i="28"/>
  <c r="AC26" i="36" s="1"/>
  <c r="U27" i="28"/>
  <c r="AC25" i="36" s="1"/>
  <c r="U26" i="28"/>
  <c r="AC24" i="36" s="1"/>
  <c r="U25" i="28"/>
  <c r="AC23" i="36" s="1"/>
  <c r="U24" i="28"/>
  <c r="AC22" i="36" s="1"/>
  <c r="U23" i="28"/>
  <c r="AC21" i="36" s="1"/>
  <c r="U22" i="28"/>
  <c r="AC20" i="36" s="1"/>
  <c r="U21" i="28"/>
  <c r="AC19" i="36" s="1"/>
  <c r="U20" i="28"/>
  <c r="AC18" i="36" s="1"/>
  <c r="U19" i="28"/>
  <c r="AC17" i="36" s="1"/>
  <c r="U18" i="28"/>
  <c r="AC16" i="36" s="1"/>
  <c r="U17" i="28"/>
  <c r="AC15" i="36" s="1"/>
  <c r="U16" i="28"/>
  <c r="AC14" i="36" s="1"/>
  <c r="U15" i="28"/>
  <c r="AC13" i="36" s="1"/>
  <c r="U14" i="28"/>
  <c r="AC12" i="36" s="1"/>
  <c r="U13" i="28"/>
  <c r="AC11" i="36" s="1"/>
  <c r="U12" i="28"/>
  <c r="AC10" i="36" s="1"/>
  <c r="U11" i="28"/>
  <c r="AC9" i="36" s="1"/>
  <c r="U10" i="28"/>
  <c r="AC8" i="36" s="1"/>
  <c r="U9" i="28"/>
  <c r="AC7" i="36" s="1"/>
  <c r="U8" i="28"/>
  <c r="AC6" i="36" s="1"/>
  <c r="U7" i="28"/>
  <c r="AC5" i="36" s="1"/>
  <c r="U6" i="28"/>
  <c r="AC4" i="36" s="1"/>
  <c r="U36" i="27"/>
  <c r="AB34" i="36" s="1"/>
  <c r="U35" i="27"/>
  <c r="AB33" i="36" s="1"/>
  <c r="U34" i="27"/>
  <c r="AB32" i="36" s="1"/>
  <c r="U33" i="27"/>
  <c r="AB31" i="36" s="1"/>
  <c r="U32" i="27"/>
  <c r="AB30" i="36" s="1"/>
  <c r="U31" i="27"/>
  <c r="AB29" i="36" s="1"/>
  <c r="U30" i="27"/>
  <c r="AB28" i="36" s="1"/>
  <c r="U29" i="27"/>
  <c r="AB27" i="36" s="1"/>
  <c r="U28" i="27"/>
  <c r="AB26" i="36" s="1"/>
  <c r="U27" i="27"/>
  <c r="AB25" i="36" s="1"/>
  <c r="U26" i="27"/>
  <c r="AB24" i="36" s="1"/>
  <c r="U25" i="27"/>
  <c r="AB23" i="36" s="1"/>
  <c r="U24" i="27"/>
  <c r="AB22" i="36" s="1"/>
  <c r="U23" i="27"/>
  <c r="AB21" i="36" s="1"/>
  <c r="U22" i="27"/>
  <c r="AB20" i="36" s="1"/>
  <c r="U21" i="27"/>
  <c r="AB19" i="36" s="1"/>
  <c r="U20" i="27"/>
  <c r="AB18" i="36" s="1"/>
  <c r="U19" i="27"/>
  <c r="AB17" i="36" s="1"/>
  <c r="U18" i="27"/>
  <c r="AB16" i="36" s="1"/>
  <c r="U17" i="27"/>
  <c r="AB15" i="36" s="1"/>
  <c r="U16" i="27"/>
  <c r="AB14" i="36" s="1"/>
  <c r="U15" i="27"/>
  <c r="AB13" i="36" s="1"/>
  <c r="U14" i="27"/>
  <c r="AB12" i="36" s="1"/>
  <c r="U13" i="27"/>
  <c r="AB11" i="36" s="1"/>
  <c r="U12" i="27"/>
  <c r="AB10" i="36" s="1"/>
  <c r="U11" i="27"/>
  <c r="AB9" i="36" s="1"/>
  <c r="U10" i="27"/>
  <c r="AB8" i="36" s="1"/>
  <c r="U9" i="27"/>
  <c r="AB7" i="36" s="1"/>
  <c r="U8" i="27"/>
  <c r="AB6" i="36" s="1"/>
  <c r="U7" i="27"/>
  <c r="AB5" i="36" s="1"/>
  <c r="U6" i="27"/>
  <c r="AB4" i="36" s="1"/>
  <c r="U36" i="26"/>
  <c r="AA34" i="36" s="1"/>
  <c r="U35" i="26"/>
  <c r="AA33" i="36" s="1"/>
  <c r="U34" i="26"/>
  <c r="AA32" i="36" s="1"/>
  <c r="U33" i="26"/>
  <c r="AA31" i="36" s="1"/>
  <c r="U32" i="26"/>
  <c r="AA30" i="36" s="1"/>
  <c r="U31" i="26"/>
  <c r="AA29" i="36" s="1"/>
  <c r="U30" i="26"/>
  <c r="AA28" i="36" s="1"/>
  <c r="U29" i="26"/>
  <c r="AA27" i="36" s="1"/>
  <c r="U28" i="26"/>
  <c r="AA26" i="36" s="1"/>
  <c r="U27" i="26"/>
  <c r="AA25" i="36" s="1"/>
  <c r="U26" i="26"/>
  <c r="AA24" i="36" s="1"/>
  <c r="U23" i="26"/>
  <c r="AA21" i="36" s="1"/>
  <c r="U22" i="26"/>
  <c r="AA20" i="36" s="1"/>
  <c r="U21" i="26"/>
  <c r="AA19" i="36" s="1"/>
  <c r="U20" i="26"/>
  <c r="AA18" i="36" s="1"/>
  <c r="U19" i="26"/>
  <c r="AA17" i="36" s="1"/>
  <c r="U18" i="26"/>
  <c r="AA16" i="36" s="1"/>
  <c r="U17" i="26"/>
  <c r="AA15" i="36" s="1"/>
  <c r="U16" i="26"/>
  <c r="AA14" i="36" s="1"/>
  <c r="U15" i="26"/>
  <c r="AA13" i="36" s="1"/>
  <c r="U14" i="26"/>
  <c r="AA12" i="36" s="1"/>
  <c r="U13" i="26"/>
  <c r="AA11" i="36" s="1"/>
  <c r="U12" i="26"/>
  <c r="AA10" i="36" s="1"/>
  <c r="U11" i="26"/>
  <c r="AA9" i="36" s="1"/>
  <c r="U10" i="26"/>
  <c r="AA8" i="36" s="1"/>
  <c r="U9" i="26"/>
  <c r="AA7" i="36" s="1"/>
  <c r="AA6" i="36"/>
  <c r="U7" i="26"/>
  <c r="AA5" i="36" s="1"/>
  <c r="U6" i="26"/>
  <c r="AA4" i="36" s="1"/>
  <c r="U36" i="25"/>
  <c r="Z34" i="36" s="1"/>
  <c r="U35" i="25"/>
  <c r="Z33" i="36" s="1"/>
  <c r="U34" i="25"/>
  <c r="Z32" i="36" s="1"/>
  <c r="U33" i="25"/>
  <c r="Z31" i="36" s="1"/>
  <c r="U32" i="25"/>
  <c r="Z30" i="36" s="1"/>
  <c r="U31" i="25"/>
  <c r="Z29" i="36" s="1"/>
  <c r="U30" i="25"/>
  <c r="Z28" i="36" s="1"/>
  <c r="U29" i="25"/>
  <c r="Z27" i="36" s="1"/>
  <c r="U28" i="25"/>
  <c r="Z26" i="36" s="1"/>
  <c r="U27" i="25"/>
  <c r="Z25" i="36" s="1"/>
  <c r="U26" i="25"/>
  <c r="Z24" i="36" s="1"/>
  <c r="U25" i="25"/>
  <c r="Z23" i="36" s="1"/>
  <c r="U24" i="25"/>
  <c r="Z22" i="36" s="1"/>
  <c r="U23" i="25"/>
  <c r="Z21" i="36" s="1"/>
  <c r="U22" i="25"/>
  <c r="Z20" i="36" s="1"/>
  <c r="U21" i="25"/>
  <c r="Z19" i="36" s="1"/>
  <c r="U20" i="25"/>
  <c r="Z18" i="36" s="1"/>
  <c r="U19" i="25"/>
  <c r="Z17" i="36" s="1"/>
  <c r="U18" i="25"/>
  <c r="Z16" i="36" s="1"/>
  <c r="U17" i="25"/>
  <c r="Z15" i="36" s="1"/>
  <c r="U16" i="25"/>
  <c r="Z14" i="36" s="1"/>
  <c r="U15" i="25"/>
  <c r="Z13" i="36" s="1"/>
  <c r="U14" i="25"/>
  <c r="Z12" i="36" s="1"/>
  <c r="U13" i="25"/>
  <c r="Z11" i="36" s="1"/>
  <c r="U12" i="25"/>
  <c r="Z10" i="36" s="1"/>
  <c r="U11" i="25"/>
  <c r="Z9" i="36" s="1"/>
  <c r="U10" i="25"/>
  <c r="Z8" i="36" s="1"/>
  <c r="U9" i="25"/>
  <c r="Z7" i="36" s="1"/>
  <c r="U8" i="25"/>
  <c r="Z6" i="36" s="1"/>
  <c r="U7" i="25"/>
  <c r="Z5" i="36" s="1"/>
  <c r="U6" i="25"/>
  <c r="Z4" i="36" s="1"/>
  <c r="U36" i="24"/>
  <c r="Y34" i="36" s="1"/>
  <c r="U35" i="24"/>
  <c r="Y33" i="36" s="1"/>
  <c r="U34" i="24"/>
  <c r="Y32" i="36" s="1"/>
  <c r="U33" i="24"/>
  <c r="Y31" i="36" s="1"/>
  <c r="U32" i="24"/>
  <c r="Y30" i="36" s="1"/>
  <c r="U31" i="24"/>
  <c r="Y29" i="36" s="1"/>
  <c r="U30" i="24"/>
  <c r="Y28" i="36" s="1"/>
  <c r="U29" i="24"/>
  <c r="Y27" i="36" s="1"/>
  <c r="U28" i="24"/>
  <c r="Y26" i="36" s="1"/>
  <c r="U27" i="24"/>
  <c r="Y25" i="36" s="1"/>
  <c r="U26" i="24"/>
  <c r="Y24" i="36" s="1"/>
  <c r="U25" i="24"/>
  <c r="Y23" i="36" s="1"/>
  <c r="U24" i="24"/>
  <c r="Y22" i="36" s="1"/>
  <c r="U23" i="24"/>
  <c r="Y21" i="36" s="1"/>
  <c r="U22" i="24"/>
  <c r="Y20" i="36" s="1"/>
  <c r="U21" i="24"/>
  <c r="Y19" i="36" s="1"/>
  <c r="U20" i="24"/>
  <c r="Y18" i="36" s="1"/>
  <c r="U19" i="24"/>
  <c r="Y17" i="36" s="1"/>
  <c r="U18" i="24"/>
  <c r="Y16" i="36" s="1"/>
  <c r="U17" i="24"/>
  <c r="Y15" i="36" s="1"/>
  <c r="U16" i="24"/>
  <c r="Y14" i="36" s="1"/>
  <c r="U15" i="24"/>
  <c r="Y13" i="36" s="1"/>
  <c r="U14" i="24"/>
  <c r="Y12" i="36" s="1"/>
  <c r="U13" i="24"/>
  <c r="Y11" i="36" s="1"/>
  <c r="U12" i="24"/>
  <c r="Y10" i="36" s="1"/>
  <c r="U11" i="24"/>
  <c r="Y9" i="36" s="1"/>
  <c r="U10" i="24"/>
  <c r="Y8" i="36" s="1"/>
  <c r="U9" i="24"/>
  <c r="Y7" i="36" s="1"/>
  <c r="U8" i="24"/>
  <c r="Y6" i="36" s="1"/>
  <c r="U7" i="24"/>
  <c r="Y5" i="36" s="1"/>
  <c r="U6" i="24"/>
  <c r="Y4" i="36" s="1"/>
  <c r="U36" i="23"/>
  <c r="X34" i="36" s="1"/>
  <c r="U35" i="23"/>
  <c r="X33" i="36" s="1"/>
  <c r="U34" i="23"/>
  <c r="X32" i="36" s="1"/>
  <c r="U33" i="23"/>
  <c r="X31" i="36" s="1"/>
  <c r="U32" i="23"/>
  <c r="X30" i="36" s="1"/>
  <c r="U31" i="23"/>
  <c r="X29" i="36" s="1"/>
  <c r="U30" i="23"/>
  <c r="X28" i="36" s="1"/>
  <c r="U29" i="23"/>
  <c r="X27" i="36" s="1"/>
  <c r="U28" i="23"/>
  <c r="X26" i="36" s="1"/>
  <c r="U27" i="23"/>
  <c r="X25" i="36" s="1"/>
  <c r="U26" i="23"/>
  <c r="X24" i="36" s="1"/>
  <c r="U25" i="23"/>
  <c r="X23" i="36" s="1"/>
  <c r="U24" i="23"/>
  <c r="X22" i="36" s="1"/>
  <c r="U23" i="23"/>
  <c r="X21" i="36" s="1"/>
  <c r="U22" i="23"/>
  <c r="X20" i="36" s="1"/>
  <c r="U21" i="23"/>
  <c r="X19" i="36" s="1"/>
  <c r="U20" i="23"/>
  <c r="X18" i="36" s="1"/>
  <c r="U19" i="23"/>
  <c r="X17" i="36" s="1"/>
  <c r="U18" i="23"/>
  <c r="X16" i="36" s="1"/>
  <c r="U17" i="23"/>
  <c r="X15" i="36" s="1"/>
  <c r="U16" i="23"/>
  <c r="X14" i="36" s="1"/>
  <c r="U15" i="23"/>
  <c r="X13" i="36" s="1"/>
  <c r="U14" i="23"/>
  <c r="X12" i="36" s="1"/>
  <c r="U13" i="23"/>
  <c r="X11" i="36" s="1"/>
  <c r="U12" i="23"/>
  <c r="X10" i="36" s="1"/>
  <c r="U11" i="23"/>
  <c r="X9" i="36" s="1"/>
  <c r="U10" i="23"/>
  <c r="X8" i="36" s="1"/>
  <c r="U9" i="23"/>
  <c r="X7" i="36" s="1"/>
  <c r="U8" i="23"/>
  <c r="X6" i="36" s="1"/>
  <c r="U7" i="23"/>
  <c r="X5" i="36" s="1"/>
  <c r="U6" i="23"/>
  <c r="X4" i="36" s="1"/>
  <c r="U36" i="22"/>
  <c r="W34" i="36" s="1"/>
  <c r="U35" i="22"/>
  <c r="W33" i="36" s="1"/>
  <c r="U34" i="22"/>
  <c r="W32" i="36" s="1"/>
  <c r="U33" i="22"/>
  <c r="W31" i="36" s="1"/>
  <c r="U32" i="22"/>
  <c r="W30" i="36" s="1"/>
  <c r="U31" i="22"/>
  <c r="W29" i="36" s="1"/>
  <c r="U30" i="22"/>
  <c r="W28" i="36" s="1"/>
  <c r="U29" i="22"/>
  <c r="W27" i="36" s="1"/>
  <c r="U28" i="22"/>
  <c r="W26" i="36" s="1"/>
  <c r="U27" i="22"/>
  <c r="W25" i="36" s="1"/>
  <c r="U26" i="22"/>
  <c r="W24" i="36" s="1"/>
  <c r="U25" i="22"/>
  <c r="W23" i="36" s="1"/>
  <c r="U24" i="22"/>
  <c r="W22" i="36" s="1"/>
  <c r="U23" i="22"/>
  <c r="W21" i="36" s="1"/>
  <c r="U22" i="22"/>
  <c r="W20" i="36" s="1"/>
  <c r="U21" i="22"/>
  <c r="W19" i="36" s="1"/>
  <c r="U20" i="22"/>
  <c r="W18" i="36" s="1"/>
  <c r="U19" i="22"/>
  <c r="W17" i="36" s="1"/>
  <c r="U18" i="22"/>
  <c r="W16" i="36" s="1"/>
  <c r="U17" i="22"/>
  <c r="W15" i="36" s="1"/>
  <c r="U16" i="22"/>
  <c r="W14" i="36" s="1"/>
  <c r="U15" i="22"/>
  <c r="W13" i="36" s="1"/>
  <c r="U14" i="22"/>
  <c r="W12" i="36" s="1"/>
  <c r="U13" i="22"/>
  <c r="W11" i="36" s="1"/>
  <c r="U12" i="22"/>
  <c r="W10" i="36" s="1"/>
  <c r="U11" i="22"/>
  <c r="W9" i="36" s="1"/>
  <c r="U10" i="22"/>
  <c r="W8" i="36" s="1"/>
  <c r="U9" i="22"/>
  <c r="W7" i="36" s="1"/>
  <c r="U8" i="22"/>
  <c r="W6" i="36" s="1"/>
  <c r="U7" i="22"/>
  <c r="W5" i="36" s="1"/>
  <c r="U6" i="22"/>
  <c r="W4" i="36" s="1"/>
  <c r="U36" i="21"/>
  <c r="V34" i="36" s="1"/>
  <c r="U35" i="21"/>
  <c r="V33" i="36" s="1"/>
  <c r="U34" i="21"/>
  <c r="V32" i="36" s="1"/>
  <c r="U33" i="21"/>
  <c r="V31" i="36" s="1"/>
  <c r="U32" i="21"/>
  <c r="V30" i="36" s="1"/>
  <c r="U31" i="21"/>
  <c r="V29" i="36" s="1"/>
  <c r="U30" i="21"/>
  <c r="V28" i="36" s="1"/>
  <c r="U29" i="21"/>
  <c r="V27" i="36" s="1"/>
  <c r="U28" i="21"/>
  <c r="V26" i="36" s="1"/>
  <c r="U27" i="21"/>
  <c r="V25" i="36" s="1"/>
  <c r="U26" i="21"/>
  <c r="V24" i="36" s="1"/>
  <c r="U25" i="21"/>
  <c r="V23" i="36" s="1"/>
  <c r="U23" i="21"/>
  <c r="V21" i="36" s="1"/>
  <c r="U22" i="21"/>
  <c r="V20" i="36" s="1"/>
  <c r="U21" i="21"/>
  <c r="V19" i="36" s="1"/>
  <c r="U20" i="21"/>
  <c r="V18" i="36" s="1"/>
  <c r="U19" i="21"/>
  <c r="V17" i="36" s="1"/>
  <c r="U18" i="21"/>
  <c r="V16" i="36" s="1"/>
  <c r="U17" i="21"/>
  <c r="V15" i="36" s="1"/>
  <c r="U16" i="21"/>
  <c r="V14" i="36" s="1"/>
  <c r="U15" i="21"/>
  <c r="V13" i="36" s="1"/>
  <c r="U14" i="21"/>
  <c r="V12" i="36" s="1"/>
  <c r="U13" i="21"/>
  <c r="V11" i="36" s="1"/>
  <c r="U12" i="21"/>
  <c r="V10" i="36" s="1"/>
  <c r="U11" i="21"/>
  <c r="V9" i="36" s="1"/>
  <c r="U10" i="21"/>
  <c r="V8" i="36" s="1"/>
  <c r="U9" i="21"/>
  <c r="V7" i="36" s="1"/>
  <c r="U8" i="21"/>
  <c r="V6" i="36" s="1"/>
  <c r="U7" i="21"/>
  <c r="V5" i="36" s="1"/>
  <c r="U6" i="21"/>
  <c r="V4" i="36" s="1"/>
  <c r="U36" i="20"/>
  <c r="U34" i="36" s="1"/>
  <c r="U35" i="20"/>
  <c r="U33" i="36" s="1"/>
  <c r="U34" i="20"/>
  <c r="U32" i="36" s="1"/>
  <c r="U33" i="20"/>
  <c r="U31" i="36" s="1"/>
  <c r="U32" i="20"/>
  <c r="U30" i="36" s="1"/>
  <c r="U31" i="20"/>
  <c r="U29" i="36" s="1"/>
  <c r="U30" i="20"/>
  <c r="U28" i="36" s="1"/>
  <c r="U29" i="20"/>
  <c r="U27" i="36" s="1"/>
  <c r="U28" i="20"/>
  <c r="U26" i="36" s="1"/>
  <c r="U27" i="20"/>
  <c r="U25" i="36" s="1"/>
  <c r="U26" i="20"/>
  <c r="U24" i="36" s="1"/>
  <c r="U25" i="20"/>
  <c r="U23" i="36" s="1"/>
  <c r="U24" i="20"/>
  <c r="U22" i="36" s="1"/>
  <c r="U23" i="20"/>
  <c r="U21" i="36" s="1"/>
  <c r="U22" i="20"/>
  <c r="U20" i="36" s="1"/>
  <c r="U21" i="20"/>
  <c r="U19" i="36" s="1"/>
  <c r="U20" i="20"/>
  <c r="U18" i="36" s="1"/>
  <c r="U19" i="20"/>
  <c r="U17" i="36" s="1"/>
  <c r="U18" i="20"/>
  <c r="U16" i="36" s="1"/>
  <c r="U17" i="20"/>
  <c r="U15" i="36" s="1"/>
  <c r="U16" i="20"/>
  <c r="U14" i="36" s="1"/>
  <c r="U15" i="20"/>
  <c r="U13" i="36" s="1"/>
  <c r="U14" i="20"/>
  <c r="U12" i="36" s="1"/>
  <c r="U13" i="20"/>
  <c r="U11" i="36" s="1"/>
  <c r="U12" i="20"/>
  <c r="U10" i="36" s="1"/>
  <c r="U11" i="20"/>
  <c r="U9" i="36" s="1"/>
  <c r="U10" i="20"/>
  <c r="U8" i="36" s="1"/>
  <c r="U9" i="20"/>
  <c r="U7" i="36" s="1"/>
  <c r="U8" i="20"/>
  <c r="U6" i="36" s="1"/>
  <c r="U7" i="20"/>
  <c r="U5" i="36" s="1"/>
  <c r="U6" i="20"/>
  <c r="U4" i="36" s="1"/>
  <c r="U36" i="19"/>
  <c r="T34" i="36" s="1"/>
  <c r="U35" i="19"/>
  <c r="T33" i="36" s="1"/>
  <c r="U34" i="19"/>
  <c r="T32" i="36" s="1"/>
  <c r="U33" i="19"/>
  <c r="T31" i="36" s="1"/>
  <c r="U32" i="19"/>
  <c r="T30" i="36" s="1"/>
  <c r="U31" i="19"/>
  <c r="T29" i="36" s="1"/>
  <c r="U30" i="19"/>
  <c r="T28" i="36" s="1"/>
  <c r="U29" i="19"/>
  <c r="T27" i="36" s="1"/>
  <c r="U28" i="19"/>
  <c r="T26" i="36" s="1"/>
  <c r="U27" i="19"/>
  <c r="T25" i="36" s="1"/>
  <c r="U26" i="19"/>
  <c r="T24" i="36" s="1"/>
  <c r="U25" i="19"/>
  <c r="T23" i="36" s="1"/>
  <c r="U24" i="19"/>
  <c r="T22" i="36" s="1"/>
  <c r="U23" i="19"/>
  <c r="T21" i="36" s="1"/>
  <c r="U22" i="19"/>
  <c r="T20" i="36" s="1"/>
  <c r="U21" i="19"/>
  <c r="T19" i="36" s="1"/>
  <c r="U20" i="19"/>
  <c r="T18" i="36" s="1"/>
  <c r="U19" i="19"/>
  <c r="T17" i="36" s="1"/>
  <c r="U18" i="19"/>
  <c r="T16" i="36" s="1"/>
  <c r="U17" i="19"/>
  <c r="T15" i="36" s="1"/>
  <c r="U16" i="19"/>
  <c r="T14" i="36" s="1"/>
  <c r="U15" i="19"/>
  <c r="T13" i="36" s="1"/>
  <c r="U14" i="19"/>
  <c r="T12" i="36" s="1"/>
  <c r="U13" i="19"/>
  <c r="T11" i="36" s="1"/>
  <c r="U12" i="19"/>
  <c r="T10" i="36" s="1"/>
  <c r="U11" i="19"/>
  <c r="T9" i="36" s="1"/>
  <c r="U10" i="19"/>
  <c r="T8" i="36" s="1"/>
  <c r="U9" i="19"/>
  <c r="T7" i="36" s="1"/>
  <c r="U8" i="19"/>
  <c r="T6" i="36" s="1"/>
  <c r="U7" i="19"/>
  <c r="T5" i="36" s="1"/>
  <c r="U6" i="19"/>
  <c r="T4" i="36" s="1"/>
  <c r="U36" i="18"/>
  <c r="S34" i="36" s="1"/>
  <c r="U35" i="18"/>
  <c r="S33" i="36" s="1"/>
  <c r="U34" i="18"/>
  <c r="S32" i="36" s="1"/>
  <c r="U33" i="18"/>
  <c r="S31" i="36" s="1"/>
  <c r="U32" i="18"/>
  <c r="S30" i="36" s="1"/>
  <c r="U31" i="18"/>
  <c r="S29" i="36" s="1"/>
  <c r="U30" i="18"/>
  <c r="S28" i="36" s="1"/>
  <c r="U29" i="18"/>
  <c r="S27" i="36" s="1"/>
  <c r="U28" i="18"/>
  <c r="S26" i="36" s="1"/>
  <c r="U27" i="18"/>
  <c r="S25" i="36" s="1"/>
  <c r="U26" i="18"/>
  <c r="S24" i="36" s="1"/>
  <c r="U25" i="18"/>
  <c r="S23" i="36" s="1"/>
  <c r="U24" i="18"/>
  <c r="S22" i="36" s="1"/>
  <c r="U23" i="18"/>
  <c r="S21" i="36" s="1"/>
  <c r="U22" i="18"/>
  <c r="S20" i="36" s="1"/>
  <c r="U21" i="18"/>
  <c r="S19" i="36" s="1"/>
  <c r="U20" i="18"/>
  <c r="S18" i="36" s="1"/>
  <c r="U19" i="18"/>
  <c r="S17" i="36" s="1"/>
  <c r="U18" i="18"/>
  <c r="S16" i="36" s="1"/>
  <c r="U17" i="18"/>
  <c r="S15" i="36" s="1"/>
  <c r="U16" i="18"/>
  <c r="S14" i="36" s="1"/>
  <c r="U15" i="18"/>
  <c r="S13" i="36" s="1"/>
  <c r="U14" i="18"/>
  <c r="S12" i="36" s="1"/>
  <c r="U13" i="18"/>
  <c r="S11" i="36" s="1"/>
  <c r="U12" i="18"/>
  <c r="S10" i="36" s="1"/>
  <c r="U11" i="18"/>
  <c r="S9" i="36" s="1"/>
  <c r="U10" i="18"/>
  <c r="S8" i="36" s="1"/>
  <c r="U9" i="18"/>
  <c r="S7" i="36" s="1"/>
  <c r="U8" i="18"/>
  <c r="S6" i="36" s="1"/>
  <c r="U7" i="18"/>
  <c r="S5" i="36" s="1"/>
  <c r="U6" i="18"/>
  <c r="S4" i="36" s="1"/>
  <c r="U36" i="17"/>
  <c r="R34" i="36" s="1"/>
  <c r="U35" i="17"/>
  <c r="R33" i="36" s="1"/>
  <c r="U34" i="17"/>
  <c r="R32" i="36" s="1"/>
  <c r="U33" i="17"/>
  <c r="R31" i="36" s="1"/>
  <c r="U32" i="17"/>
  <c r="R30" i="36" s="1"/>
  <c r="U31" i="17"/>
  <c r="R29" i="36" s="1"/>
  <c r="U30" i="17"/>
  <c r="R28" i="36" s="1"/>
  <c r="U29" i="17"/>
  <c r="R27" i="36" s="1"/>
  <c r="U28" i="17"/>
  <c r="R26" i="36" s="1"/>
  <c r="U27" i="17"/>
  <c r="R25" i="36" s="1"/>
  <c r="U26" i="17"/>
  <c r="R24" i="36" s="1"/>
  <c r="U25" i="17"/>
  <c r="R23" i="36" s="1"/>
  <c r="U24" i="17"/>
  <c r="R22" i="36" s="1"/>
  <c r="U23" i="17"/>
  <c r="R21" i="36" s="1"/>
  <c r="U22" i="17"/>
  <c r="R20" i="36" s="1"/>
  <c r="U21" i="17"/>
  <c r="R19" i="36" s="1"/>
  <c r="U20" i="17"/>
  <c r="R18" i="36" s="1"/>
  <c r="U19" i="17"/>
  <c r="R17" i="36" s="1"/>
  <c r="U18" i="17"/>
  <c r="R16" i="36" s="1"/>
  <c r="U17" i="17"/>
  <c r="R15" i="36" s="1"/>
  <c r="U16" i="17"/>
  <c r="R14" i="36" s="1"/>
  <c r="U15" i="17"/>
  <c r="R13" i="36" s="1"/>
  <c r="U14" i="17"/>
  <c r="R12" i="36" s="1"/>
  <c r="U13" i="17"/>
  <c r="R11" i="36" s="1"/>
  <c r="U12" i="17"/>
  <c r="R10" i="36" s="1"/>
  <c r="U11" i="17"/>
  <c r="R9" i="36" s="1"/>
  <c r="U10" i="17"/>
  <c r="R8" i="36" s="1"/>
  <c r="U9" i="17"/>
  <c r="R7" i="36" s="1"/>
  <c r="U8" i="17"/>
  <c r="R6" i="36" s="1"/>
  <c r="U7" i="17"/>
  <c r="R5" i="36" s="1"/>
  <c r="U6" i="17"/>
  <c r="R4" i="36" s="1"/>
  <c r="U36" i="16"/>
  <c r="Q34" i="36" s="1"/>
  <c r="U35" i="16"/>
  <c r="Q33" i="36" s="1"/>
  <c r="U34" i="16"/>
  <c r="Q32" i="36" s="1"/>
  <c r="U33" i="16"/>
  <c r="Q31" i="36" s="1"/>
  <c r="U32" i="16"/>
  <c r="Q30" i="36" s="1"/>
  <c r="U31" i="16"/>
  <c r="Q29" i="36" s="1"/>
  <c r="U30" i="16"/>
  <c r="Q28" i="36" s="1"/>
  <c r="U29" i="16"/>
  <c r="Q27" i="36" s="1"/>
  <c r="U28" i="16"/>
  <c r="Q26" i="36" s="1"/>
  <c r="U27" i="16"/>
  <c r="Q25" i="36" s="1"/>
  <c r="U26" i="16"/>
  <c r="Q24" i="36" s="1"/>
  <c r="U25" i="16"/>
  <c r="Q23" i="36" s="1"/>
  <c r="U24" i="16"/>
  <c r="Q22" i="36" s="1"/>
  <c r="U23" i="16"/>
  <c r="Q21" i="36" s="1"/>
  <c r="U22" i="16"/>
  <c r="Q20" i="36" s="1"/>
  <c r="U21" i="16"/>
  <c r="Q19" i="36" s="1"/>
  <c r="U20" i="16"/>
  <c r="Q18" i="36" s="1"/>
  <c r="U19" i="16"/>
  <c r="Q17" i="36" s="1"/>
  <c r="U18" i="16"/>
  <c r="Q16" i="36" s="1"/>
  <c r="U17" i="16"/>
  <c r="Q15" i="36" s="1"/>
  <c r="U16" i="16"/>
  <c r="Q14" i="36" s="1"/>
  <c r="U15" i="16"/>
  <c r="Q13" i="36" s="1"/>
  <c r="U14" i="16"/>
  <c r="Q12" i="36" s="1"/>
  <c r="U13" i="16"/>
  <c r="Q11" i="36" s="1"/>
  <c r="U12" i="16"/>
  <c r="Q10" i="36" s="1"/>
  <c r="U11" i="16"/>
  <c r="Q9" i="36" s="1"/>
  <c r="U10" i="16"/>
  <c r="Q8" i="36" s="1"/>
  <c r="U9" i="16"/>
  <c r="Q7" i="36" s="1"/>
  <c r="U8" i="16"/>
  <c r="Q6" i="36" s="1"/>
  <c r="U7" i="16"/>
  <c r="Q5" i="36" s="1"/>
  <c r="U6" i="16"/>
  <c r="Q4" i="36" s="1"/>
  <c r="G23" i="36"/>
  <c r="E22" i="36"/>
  <c r="U36" i="15"/>
  <c r="P34" i="36" s="1"/>
  <c r="U35" i="15"/>
  <c r="P33" i="36" s="1"/>
  <c r="U34" i="15"/>
  <c r="P32" i="36" s="1"/>
  <c r="U33" i="15"/>
  <c r="P31" i="36" s="1"/>
  <c r="U32" i="15"/>
  <c r="P30" i="36" s="1"/>
  <c r="U31" i="15"/>
  <c r="P29" i="36" s="1"/>
  <c r="U30" i="15"/>
  <c r="P28" i="36" s="1"/>
  <c r="U29" i="15"/>
  <c r="P27" i="36" s="1"/>
  <c r="U28" i="15"/>
  <c r="P26" i="36" s="1"/>
  <c r="U27" i="15"/>
  <c r="P25" i="36" s="1"/>
  <c r="U26" i="15"/>
  <c r="P24" i="36" s="1"/>
  <c r="U25" i="15"/>
  <c r="P23" i="36" s="1"/>
  <c r="U24" i="15"/>
  <c r="P22" i="36" s="1"/>
  <c r="U23" i="15"/>
  <c r="P21" i="36" s="1"/>
  <c r="U22" i="15"/>
  <c r="P20" i="36" s="1"/>
  <c r="U21" i="15"/>
  <c r="P19" i="36" s="1"/>
  <c r="U20" i="15"/>
  <c r="P18" i="36" s="1"/>
  <c r="U19" i="15"/>
  <c r="P17" i="36" s="1"/>
  <c r="U18" i="15"/>
  <c r="P16" i="36" s="1"/>
  <c r="U17" i="15"/>
  <c r="P15" i="36" s="1"/>
  <c r="U16" i="15"/>
  <c r="P14" i="36" s="1"/>
  <c r="U15" i="15"/>
  <c r="P13" i="36" s="1"/>
  <c r="U14" i="15"/>
  <c r="P12" i="36" s="1"/>
  <c r="U13" i="15"/>
  <c r="P11" i="36" s="1"/>
  <c r="U12" i="15"/>
  <c r="P10" i="36" s="1"/>
  <c r="U11" i="15"/>
  <c r="P9" i="36" s="1"/>
  <c r="U10" i="15"/>
  <c r="P8" i="36" s="1"/>
  <c r="U9" i="15"/>
  <c r="P7" i="36" s="1"/>
  <c r="U8" i="15"/>
  <c r="P6" i="36" s="1"/>
  <c r="U7" i="15"/>
  <c r="P5" i="36" s="1"/>
  <c r="U6" i="15"/>
  <c r="P4" i="36" s="1"/>
  <c r="U36" i="14"/>
  <c r="O34" i="36" s="1"/>
  <c r="U35" i="14"/>
  <c r="O33" i="36" s="1"/>
  <c r="U34" i="14"/>
  <c r="O32" i="36" s="1"/>
  <c r="U33" i="14"/>
  <c r="O31" i="36" s="1"/>
  <c r="U32" i="14"/>
  <c r="O30" i="36" s="1"/>
  <c r="U31" i="14"/>
  <c r="O29" i="36" s="1"/>
  <c r="U30" i="14"/>
  <c r="O28" i="36" s="1"/>
  <c r="U29" i="14"/>
  <c r="O27" i="36" s="1"/>
  <c r="U28" i="14"/>
  <c r="O26" i="36" s="1"/>
  <c r="U27" i="14"/>
  <c r="O25" i="36" s="1"/>
  <c r="U26" i="14"/>
  <c r="O24" i="36" s="1"/>
  <c r="U25" i="14"/>
  <c r="O23" i="36" s="1"/>
  <c r="U24" i="14"/>
  <c r="O22" i="36" s="1"/>
  <c r="U23" i="14"/>
  <c r="O21" i="36" s="1"/>
  <c r="U22" i="14"/>
  <c r="O20" i="36" s="1"/>
  <c r="U21" i="14"/>
  <c r="O19" i="36" s="1"/>
  <c r="U20" i="14"/>
  <c r="O18" i="36" s="1"/>
  <c r="U19" i="14"/>
  <c r="O17" i="36" s="1"/>
  <c r="U18" i="14"/>
  <c r="O16" i="36" s="1"/>
  <c r="U17" i="14"/>
  <c r="O15" i="36" s="1"/>
  <c r="U16" i="14"/>
  <c r="O14" i="36" s="1"/>
  <c r="U15" i="14"/>
  <c r="O13" i="36" s="1"/>
  <c r="U14" i="14"/>
  <c r="O12" i="36" s="1"/>
  <c r="U13" i="14"/>
  <c r="O11" i="36" s="1"/>
  <c r="U12" i="14"/>
  <c r="O10" i="36" s="1"/>
  <c r="U11" i="14"/>
  <c r="O9" i="36" s="1"/>
  <c r="U10" i="14"/>
  <c r="O8" i="36" s="1"/>
  <c r="U9" i="14"/>
  <c r="O7" i="36" s="1"/>
  <c r="U8" i="14"/>
  <c r="O6" i="36" s="1"/>
  <c r="U7" i="14"/>
  <c r="O5" i="36" s="1"/>
  <c r="U6" i="14"/>
  <c r="O4" i="36" s="1"/>
  <c r="U36" i="13"/>
  <c r="N34" i="36" s="1"/>
  <c r="U35" i="13"/>
  <c r="N33" i="36" s="1"/>
  <c r="U34" i="13"/>
  <c r="N32" i="36" s="1"/>
  <c r="U33" i="13"/>
  <c r="N31" i="36" s="1"/>
  <c r="U32" i="13"/>
  <c r="N30" i="36" s="1"/>
  <c r="U31" i="13"/>
  <c r="N29" i="36" s="1"/>
  <c r="U30" i="13"/>
  <c r="N28" i="36" s="1"/>
  <c r="U29" i="13"/>
  <c r="N27" i="36" s="1"/>
  <c r="U28" i="13"/>
  <c r="N26" i="36" s="1"/>
  <c r="U27" i="13"/>
  <c r="N25" i="36" s="1"/>
  <c r="U26" i="13"/>
  <c r="N24" i="36" s="1"/>
  <c r="U25" i="13"/>
  <c r="N23" i="36" s="1"/>
  <c r="U24" i="13"/>
  <c r="N22" i="36" s="1"/>
  <c r="U23" i="13"/>
  <c r="N21" i="36" s="1"/>
  <c r="U22" i="13"/>
  <c r="N20" i="36" s="1"/>
  <c r="U21" i="13"/>
  <c r="N19" i="36" s="1"/>
  <c r="U20" i="13"/>
  <c r="N18" i="36" s="1"/>
  <c r="U19" i="13"/>
  <c r="N17" i="36" s="1"/>
  <c r="U18" i="13"/>
  <c r="N16" i="36" s="1"/>
  <c r="U17" i="13"/>
  <c r="N15" i="36" s="1"/>
  <c r="U16" i="13"/>
  <c r="N14" i="36" s="1"/>
  <c r="U15" i="13"/>
  <c r="N13" i="36" s="1"/>
  <c r="U14" i="13"/>
  <c r="N12" i="36" s="1"/>
  <c r="U13" i="13"/>
  <c r="N11" i="36" s="1"/>
  <c r="U12" i="13"/>
  <c r="N10" i="36" s="1"/>
  <c r="U11" i="13"/>
  <c r="N9" i="36" s="1"/>
  <c r="U10" i="13"/>
  <c r="N8" i="36" s="1"/>
  <c r="U9" i="13"/>
  <c r="N7" i="36" s="1"/>
  <c r="U8" i="13"/>
  <c r="N6" i="36" s="1"/>
  <c r="U7" i="13"/>
  <c r="N5" i="36" s="1"/>
  <c r="U6" i="13"/>
  <c r="N4" i="36" s="1"/>
  <c r="U36" i="12"/>
  <c r="M34" i="36" s="1"/>
  <c r="U35" i="12"/>
  <c r="M33" i="36" s="1"/>
  <c r="U34" i="12"/>
  <c r="M32" i="36" s="1"/>
  <c r="U33" i="12"/>
  <c r="M31" i="36" s="1"/>
  <c r="U32" i="12"/>
  <c r="M30" i="36" s="1"/>
  <c r="U31" i="12"/>
  <c r="M29" i="36" s="1"/>
  <c r="U30" i="12"/>
  <c r="M28" i="36" s="1"/>
  <c r="U29" i="12"/>
  <c r="M27" i="36" s="1"/>
  <c r="U28" i="12"/>
  <c r="M26" i="36" s="1"/>
  <c r="U27" i="12"/>
  <c r="M25" i="36" s="1"/>
  <c r="U26" i="12"/>
  <c r="M24" i="36" s="1"/>
  <c r="U25" i="12"/>
  <c r="M23" i="36" s="1"/>
  <c r="U24" i="12"/>
  <c r="M22" i="36" s="1"/>
  <c r="U23" i="12"/>
  <c r="M21" i="36" s="1"/>
  <c r="U22" i="12"/>
  <c r="M20" i="36" s="1"/>
  <c r="U21" i="12"/>
  <c r="M19" i="36" s="1"/>
  <c r="U20" i="12"/>
  <c r="M18" i="36" s="1"/>
  <c r="U19" i="12"/>
  <c r="M17" i="36" s="1"/>
  <c r="U18" i="12"/>
  <c r="M16" i="36" s="1"/>
  <c r="U17" i="12"/>
  <c r="M15" i="36" s="1"/>
  <c r="U16" i="12"/>
  <c r="M14" i="36" s="1"/>
  <c r="U15" i="12"/>
  <c r="M13" i="36" s="1"/>
  <c r="U14" i="12"/>
  <c r="M12" i="36" s="1"/>
  <c r="U13" i="12"/>
  <c r="M11" i="36" s="1"/>
  <c r="U12" i="12"/>
  <c r="M10" i="36" s="1"/>
  <c r="U11" i="12"/>
  <c r="M9" i="36" s="1"/>
  <c r="U10" i="12"/>
  <c r="M8" i="36" s="1"/>
  <c r="U9" i="12"/>
  <c r="M7" i="36" s="1"/>
  <c r="U8" i="12"/>
  <c r="M6" i="36" s="1"/>
  <c r="U7" i="12"/>
  <c r="M5" i="36" s="1"/>
  <c r="U6" i="12"/>
  <c r="M4" i="36" s="1"/>
  <c r="U36" i="11"/>
  <c r="L34" i="36" s="1"/>
  <c r="U35" i="11"/>
  <c r="L33" i="36" s="1"/>
  <c r="U34" i="11"/>
  <c r="L32" i="36" s="1"/>
  <c r="U33" i="11"/>
  <c r="L31" i="36" s="1"/>
  <c r="U32" i="11"/>
  <c r="L30" i="36" s="1"/>
  <c r="U31" i="11"/>
  <c r="L29" i="36" s="1"/>
  <c r="U30" i="11"/>
  <c r="L28" i="36" s="1"/>
  <c r="U29" i="11"/>
  <c r="L27" i="36" s="1"/>
  <c r="U28" i="11"/>
  <c r="L26" i="36" s="1"/>
  <c r="U27" i="11"/>
  <c r="L25" i="36" s="1"/>
  <c r="U26" i="11"/>
  <c r="L24" i="36" s="1"/>
  <c r="U25" i="11"/>
  <c r="L23" i="36" s="1"/>
  <c r="U24" i="11"/>
  <c r="L22" i="36" s="1"/>
  <c r="U23" i="11"/>
  <c r="L21" i="36" s="1"/>
  <c r="U22" i="11"/>
  <c r="L20" i="36" s="1"/>
  <c r="U21" i="11"/>
  <c r="L19" i="36" s="1"/>
  <c r="U20" i="11"/>
  <c r="L18" i="36" s="1"/>
  <c r="U19" i="11"/>
  <c r="L17" i="36" s="1"/>
  <c r="U18" i="11"/>
  <c r="L16" i="36" s="1"/>
  <c r="U17" i="11"/>
  <c r="L15" i="36" s="1"/>
  <c r="U16" i="11"/>
  <c r="L14" i="36" s="1"/>
  <c r="U15" i="11"/>
  <c r="L13" i="36" s="1"/>
  <c r="U14" i="11"/>
  <c r="L12" i="36" s="1"/>
  <c r="U13" i="11"/>
  <c r="L11" i="36" s="1"/>
  <c r="U12" i="11"/>
  <c r="L10" i="36" s="1"/>
  <c r="U11" i="11"/>
  <c r="L9" i="36" s="1"/>
  <c r="U10" i="11"/>
  <c r="L8" i="36" s="1"/>
  <c r="U9" i="11"/>
  <c r="L7" i="36" s="1"/>
  <c r="U8" i="11"/>
  <c r="L6" i="36" s="1"/>
  <c r="U7" i="11"/>
  <c r="L5" i="36" s="1"/>
  <c r="U6" i="11"/>
  <c r="L4" i="36" s="1"/>
  <c r="U36" i="10"/>
  <c r="K34" i="36" s="1"/>
  <c r="U35" i="10"/>
  <c r="K33" i="36" s="1"/>
  <c r="U34" i="10"/>
  <c r="K32" i="36" s="1"/>
  <c r="U33" i="10"/>
  <c r="K31" i="36" s="1"/>
  <c r="U32" i="10"/>
  <c r="K30" i="36" s="1"/>
  <c r="U31" i="10"/>
  <c r="K29" i="36" s="1"/>
  <c r="U30" i="10"/>
  <c r="K28" i="36" s="1"/>
  <c r="U29" i="10"/>
  <c r="K27" i="36" s="1"/>
  <c r="U28" i="10"/>
  <c r="K26" i="36" s="1"/>
  <c r="U27" i="10"/>
  <c r="K25" i="36" s="1"/>
  <c r="U26" i="10"/>
  <c r="K24" i="36" s="1"/>
  <c r="U25" i="10"/>
  <c r="K23" i="36" s="1"/>
  <c r="U24" i="10"/>
  <c r="K22" i="36" s="1"/>
  <c r="U23" i="10"/>
  <c r="K21" i="36" s="1"/>
  <c r="U22" i="10"/>
  <c r="K20" i="36" s="1"/>
  <c r="U21" i="10"/>
  <c r="K19" i="36" s="1"/>
  <c r="U20" i="10"/>
  <c r="K18" i="36" s="1"/>
  <c r="U19" i="10"/>
  <c r="K17" i="36" s="1"/>
  <c r="U18" i="10"/>
  <c r="K16" i="36" s="1"/>
  <c r="U17" i="10"/>
  <c r="K15" i="36" s="1"/>
  <c r="U16" i="10"/>
  <c r="K14" i="36" s="1"/>
  <c r="U15" i="10"/>
  <c r="K13" i="36" s="1"/>
  <c r="U14" i="10"/>
  <c r="K12" i="36" s="1"/>
  <c r="U13" i="10"/>
  <c r="K11" i="36" s="1"/>
  <c r="U12" i="10"/>
  <c r="K10" i="36" s="1"/>
  <c r="U11" i="10"/>
  <c r="K9" i="36" s="1"/>
  <c r="U10" i="10"/>
  <c r="K8" i="36" s="1"/>
  <c r="U9" i="10"/>
  <c r="K7" i="36" s="1"/>
  <c r="U8" i="10"/>
  <c r="K6" i="36" s="1"/>
  <c r="U7" i="10"/>
  <c r="K5" i="36" s="1"/>
  <c r="U6" i="10"/>
  <c r="K4" i="36" s="1"/>
  <c r="U36" i="9"/>
  <c r="J34" i="36" s="1"/>
  <c r="U35" i="9"/>
  <c r="J33" i="36" s="1"/>
  <c r="U34" i="9"/>
  <c r="J32" i="36" s="1"/>
  <c r="U33" i="9"/>
  <c r="J31" i="36" s="1"/>
  <c r="U32" i="9"/>
  <c r="J30" i="36" s="1"/>
  <c r="U31" i="9"/>
  <c r="J29" i="36" s="1"/>
  <c r="U28" i="9"/>
  <c r="J26" i="36" s="1"/>
  <c r="U23" i="9"/>
  <c r="J21" i="36" s="1"/>
  <c r="U22" i="9"/>
  <c r="J20" i="36" s="1"/>
  <c r="U21" i="9"/>
  <c r="J19" i="36" s="1"/>
  <c r="U20" i="9"/>
  <c r="J18" i="36" s="1"/>
  <c r="U19" i="9"/>
  <c r="J17" i="36" s="1"/>
  <c r="U18" i="9"/>
  <c r="J16" i="36" s="1"/>
  <c r="U17" i="9"/>
  <c r="J15" i="36" s="1"/>
  <c r="U16" i="9"/>
  <c r="J14" i="36" s="1"/>
  <c r="U15" i="9"/>
  <c r="J13" i="36" s="1"/>
  <c r="U14" i="9"/>
  <c r="J12" i="36" s="1"/>
  <c r="U13" i="9"/>
  <c r="J11" i="36" s="1"/>
  <c r="U12" i="9"/>
  <c r="J10" i="36" s="1"/>
  <c r="U11" i="9"/>
  <c r="J9" i="36" s="1"/>
  <c r="U10" i="9"/>
  <c r="J8" i="36" s="1"/>
  <c r="U9" i="9"/>
  <c r="J7" i="36" s="1"/>
  <c r="U8" i="9"/>
  <c r="J6" i="36" s="1"/>
  <c r="U7" i="9"/>
  <c r="J5" i="36" s="1"/>
  <c r="U6" i="9"/>
  <c r="J4" i="36" s="1"/>
  <c r="U36" i="8"/>
  <c r="I34" i="36" s="1"/>
  <c r="U35" i="8"/>
  <c r="I33" i="36" s="1"/>
  <c r="U34" i="8"/>
  <c r="I32" i="36" s="1"/>
  <c r="U33" i="8"/>
  <c r="I31" i="36" s="1"/>
  <c r="U32" i="8"/>
  <c r="I30" i="36" s="1"/>
  <c r="U31" i="8"/>
  <c r="I29" i="36" s="1"/>
  <c r="U30" i="8"/>
  <c r="I28" i="36" s="1"/>
  <c r="U29" i="8"/>
  <c r="I27" i="36" s="1"/>
  <c r="U28" i="8"/>
  <c r="I26" i="36" s="1"/>
  <c r="U27" i="8"/>
  <c r="I25" i="36" s="1"/>
  <c r="U26" i="8"/>
  <c r="I24" i="36" s="1"/>
  <c r="U25" i="8"/>
  <c r="I23" i="36" s="1"/>
  <c r="U24" i="8"/>
  <c r="I22" i="36" s="1"/>
  <c r="U23" i="8"/>
  <c r="I21" i="36" s="1"/>
  <c r="U22" i="8"/>
  <c r="I20" i="36" s="1"/>
  <c r="U21" i="8"/>
  <c r="I19" i="36" s="1"/>
  <c r="U20" i="8"/>
  <c r="I18" i="36" s="1"/>
  <c r="U19" i="8"/>
  <c r="I17" i="36" s="1"/>
  <c r="U18" i="8"/>
  <c r="I16" i="36" s="1"/>
  <c r="U17" i="8"/>
  <c r="I15" i="36" s="1"/>
  <c r="U16" i="8"/>
  <c r="I14" i="36" s="1"/>
  <c r="U15" i="8"/>
  <c r="I13" i="36" s="1"/>
  <c r="U14" i="8"/>
  <c r="I12" i="36" s="1"/>
  <c r="U13" i="8"/>
  <c r="I11" i="36" s="1"/>
  <c r="U12" i="8"/>
  <c r="I10" i="36" s="1"/>
  <c r="U11" i="8"/>
  <c r="I9" i="36" s="1"/>
  <c r="U10" i="8"/>
  <c r="I8" i="36" s="1"/>
  <c r="U9" i="8"/>
  <c r="I7" i="36" s="1"/>
  <c r="U8" i="8"/>
  <c r="I6" i="36" s="1"/>
  <c r="U7" i="8"/>
  <c r="I5" i="36" s="1"/>
  <c r="U6" i="8"/>
  <c r="I4" i="36" s="1"/>
  <c r="U36" i="7"/>
  <c r="H34" i="36" s="1"/>
  <c r="U35" i="7"/>
  <c r="H33" i="36" s="1"/>
  <c r="U34" i="7"/>
  <c r="H32" i="36" s="1"/>
  <c r="U33" i="7"/>
  <c r="H31" i="36" s="1"/>
  <c r="U32" i="7"/>
  <c r="H30" i="36" s="1"/>
  <c r="U31" i="7"/>
  <c r="H29" i="36" s="1"/>
  <c r="U30" i="7"/>
  <c r="H28" i="36" s="1"/>
  <c r="U29" i="7"/>
  <c r="H27" i="36" s="1"/>
  <c r="U28" i="7"/>
  <c r="H26" i="36" s="1"/>
  <c r="U27" i="7"/>
  <c r="H25" i="36" s="1"/>
  <c r="U26" i="7"/>
  <c r="H24" i="36" s="1"/>
  <c r="U25" i="7"/>
  <c r="H23" i="36" s="1"/>
  <c r="U24" i="7"/>
  <c r="H22" i="36" s="1"/>
  <c r="U23" i="7"/>
  <c r="H21" i="36" s="1"/>
  <c r="U22" i="7"/>
  <c r="H20" i="36" s="1"/>
  <c r="U21" i="7"/>
  <c r="H19" i="36" s="1"/>
  <c r="U20" i="7"/>
  <c r="H18" i="36" s="1"/>
  <c r="U19" i="7"/>
  <c r="H17" i="36" s="1"/>
  <c r="U18" i="7"/>
  <c r="H16" i="36" s="1"/>
  <c r="U17" i="7"/>
  <c r="H15" i="36" s="1"/>
  <c r="U16" i="7"/>
  <c r="H14" i="36" s="1"/>
  <c r="U15" i="7"/>
  <c r="H13" i="36" s="1"/>
  <c r="U14" i="7"/>
  <c r="H12" i="36" s="1"/>
  <c r="U13" i="7"/>
  <c r="H11" i="36" s="1"/>
  <c r="U12" i="7"/>
  <c r="H10" i="36" s="1"/>
  <c r="U11" i="7"/>
  <c r="H9" i="36" s="1"/>
  <c r="U10" i="7"/>
  <c r="H8" i="36" s="1"/>
  <c r="U9" i="7"/>
  <c r="H7" i="36" s="1"/>
  <c r="U8" i="7"/>
  <c r="H6" i="36" s="1"/>
  <c r="U7" i="7"/>
  <c r="H5" i="36" s="1"/>
  <c r="U6" i="7"/>
  <c r="H4" i="36" s="1"/>
  <c r="U36" i="6"/>
  <c r="G34" i="36" s="1"/>
  <c r="U35" i="6"/>
  <c r="G33" i="36" s="1"/>
  <c r="U34" i="6"/>
  <c r="G32" i="36" s="1"/>
  <c r="U33" i="6"/>
  <c r="G31" i="36" s="1"/>
  <c r="U32" i="6"/>
  <c r="G30" i="36" s="1"/>
  <c r="U31" i="6"/>
  <c r="G29" i="36" s="1"/>
  <c r="U30" i="6"/>
  <c r="G28" i="36" s="1"/>
  <c r="U29" i="6"/>
  <c r="G27" i="36" s="1"/>
  <c r="U28" i="6"/>
  <c r="G26" i="36" s="1"/>
  <c r="U27" i="6"/>
  <c r="G25" i="36" s="1"/>
  <c r="U26" i="6"/>
  <c r="G24" i="36" s="1"/>
  <c r="U24" i="6"/>
  <c r="G22" i="36" s="1"/>
  <c r="U23" i="6"/>
  <c r="G21" i="36" s="1"/>
  <c r="U22" i="6"/>
  <c r="G20" i="36" s="1"/>
  <c r="U21" i="6"/>
  <c r="G19" i="36" s="1"/>
  <c r="U20" i="6"/>
  <c r="G18" i="36" s="1"/>
  <c r="U19" i="6"/>
  <c r="G17" i="36" s="1"/>
  <c r="U18" i="6"/>
  <c r="G16" i="36" s="1"/>
  <c r="U17" i="6"/>
  <c r="G15" i="36" s="1"/>
  <c r="U16" i="6"/>
  <c r="G14" i="36" s="1"/>
  <c r="U15" i="6"/>
  <c r="G13" i="36" s="1"/>
  <c r="U14" i="6"/>
  <c r="G12" i="36" s="1"/>
  <c r="U13" i="6"/>
  <c r="G11" i="36" s="1"/>
  <c r="U12" i="6"/>
  <c r="G10" i="36" s="1"/>
  <c r="U11" i="6"/>
  <c r="G9" i="36" s="1"/>
  <c r="U10" i="6"/>
  <c r="G8" i="36" s="1"/>
  <c r="U9" i="6"/>
  <c r="G7" i="36" s="1"/>
  <c r="U8" i="6"/>
  <c r="G6" i="36" s="1"/>
  <c r="U7" i="6"/>
  <c r="G5" i="36" s="1"/>
  <c r="U6" i="6"/>
  <c r="G4" i="36" s="1"/>
  <c r="U36" i="5"/>
  <c r="F34" i="36" s="1"/>
  <c r="U35" i="5"/>
  <c r="F33" i="36" s="1"/>
  <c r="U34" i="5"/>
  <c r="F32" i="36" s="1"/>
  <c r="U33" i="5"/>
  <c r="F31" i="36" s="1"/>
  <c r="U32" i="5"/>
  <c r="F30" i="36" s="1"/>
  <c r="U31" i="5"/>
  <c r="F29" i="36" s="1"/>
  <c r="U30" i="5"/>
  <c r="F28" i="36" s="1"/>
  <c r="U29" i="5"/>
  <c r="F27" i="36" s="1"/>
  <c r="U28" i="5"/>
  <c r="F26" i="36" s="1"/>
  <c r="U27" i="5"/>
  <c r="F25" i="36" s="1"/>
  <c r="U26" i="5"/>
  <c r="F24" i="36" s="1"/>
  <c r="U25" i="5"/>
  <c r="F23" i="36" s="1"/>
  <c r="U24" i="5"/>
  <c r="F22" i="36" s="1"/>
  <c r="U23" i="5"/>
  <c r="F21" i="36" s="1"/>
  <c r="U22" i="5"/>
  <c r="F20" i="36" s="1"/>
  <c r="U21" i="5"/>
  <c r="F19" i="36" s="1"/>
  <c r="U20" i="5"/>
  <c r="F18" i="36" s="1"/>
  <c r="U19" i="5"/>
  <c r="F17" i="36" s="1"/>
  <c r="U18" i="5"/>
  <c r="F16" i="36" s="1"/>
  <c r="U17" i="5"/>
  <c r="F15" i="36" s="1"/>
  <c r="U16" i="5"/>
  <c r="F14" i="36" s="1"/>
  <c r="U15" i="5"/>
  <c r="F13" i="36" s="1"/>
  <c r="U14" i="5"/>
  <c r="F12" i="36" s="1"/>
  <c r="U13" i="5"/>
  <c r="F11" i="36" s="1"/>
  <c r="U12" i="5"/>
  <c r="F10" i="36" s="1"/>
  <c r="U11" i="5"/>
  <c r="F9" i="36" s="1"/>
  <c r="U10" i="5"/>
  <c r="F8" i="36" s="1"/>
  <c r="U9" i="5"/>
  <c r="F7" i="36" s="1"/>
  <c r="U8" i="5"/>
  <c r="F6" i="36" s="1"/>
  <c r="U7" i="5"/>
  <c r="F5" i="36" s="1"/>
  <c r="U6" i="5"/>
  <c r="F4" i="36" s="1"/>
  <c r="U36" i="4"/>
  <c r="E34" i="36" s="1"/>
  <c r="U35" i="4"/>
  <c r="E33" i="36" s="1"/>
  <c r="U34" i="4"/>
  <c r="E32" i="36" s="1"/>
  <c r="U33" i="4"/>
  <c r="E31" i="36" s="1"/>
  <c r="U32" i="4"/>
  <c r="E30" i="36" s="1"/>
  <c r="U31" i="4"/>
  <c r="E29" i="36" s="1"/>
  <c r="U30" i="4"/>
  <c r="E28" i="36" s="1"/>
  <c r="U29" i="4"/>
  <c r="E27" i="36" s="1"/>
  <c r="U28" i="4"/>
  <c r="E26" i="36" s="1"/>
  <c r="U27" i="4"/>
  <c r="E25" i="36" s="1"/>
  <c r="U26" i="4"/>
  <c r="E24" i="36" s="1"/>
  <c r="U25" i="4"/>
  <c r="E23" i="36" s="1"/>
  <c r="U23" i="4"/>
  <c r="E21" i="36" s="1"/>
  <c r="U22" i="4"/>
  <c r="E20" i="36" s="1"/>
  <c r="U21" i="4"/>
  <c r="E19" i="36" s="1"/>
  <c r="U20" i="4"/>
  <c r="E18" i="36" s="1"/>
  <c r="U19" i="4"/>
  <c r="E17" i="36" s="1"/>
  <c r="U18" i="4"/>
  <c r="E16" i="36" s="1"/>
  <c r="U17" i="4"/>
  <c r="E15" i="36" s="1"/>
  <c r="U16" i="4"/>
  <c r="E14" i="36" s="1"/>
  <c r="U15" i="4"/>
  <c r="E13" i="36" s="1"/>
  <c r="U14" i="4"/>
  <c r="E12" i="36" s="1"/>
  <c r="U13" i="4"/>
  <c r="E11" i="36" s="1"/>
  <c r="U12" i="4"/>
  <c r="E10" i="36" s="1"/>
  <c r="U11" i="4"/>
  <c r="E9" i="36" s="1"/>
  <c r="U10" i="4"/>
  <c r="E8" i="36" s="1"/>
  <c r="U9" i="4"/>
  <c r="E7" i="36" s="1"/>
  <c r="U8" i="4"/>
  <c r="E6" i="36" s="1"/>
  <c r="U7" i="4"/>
  <c r="E5" i="36" s="1"/>
  <c r="U6" i="4"/>
  <c r="E4" i="36" s="1"/>
  <c r="C20" i="36"/>
  <c r="N23" i="1"/>
  <c r="N12" i="1"/>
  <c r="N11" i="1"/>
  <c r="N10" i="1"/>
  <c r="N9" i="1"/>
  <c r="N8" i="1"/>
  <c r="N18" i="1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N22" i="1"/>
  <c r="N21" i="1"/>
  <c r="N20" i="1"/>
  <c r="N19" i="1"/>
  <c r="N17" i="1"/>
  <c r="N16" i="1"/>
  <c r="N15" i="1"/>
  <c r="N14" i="1"/>
  <c r="N13" i="1"/>
  <c r="U14" i="3"/>
  <c r="D12" i="36" s="1"/>
  <c r="U36" i="3"/>
  <c r="D34" i="36" s="1"/>
  <c r="U35" i="3"/>
  <c r="D33" i="36" s="1"/>
  <c r="U34" i="3"/>
  <c r="D32" i="36" s="1"/>
  <c r="U33" i="3"/>
  <c r="D31" i="36" s="1"/>
  <c r="U32" i="3"/>
  <c r="D30" i="36" s="1"/>
  <c r="U31" i="3"/>
  <c r="D29" i="36" s="1"/>
  <c r="U30" i="3"/>
  <c r="D28" i="36" s="1"/>
  <c r="U29" i="3"/>
  <c r="D27" i="36" s="1"/>
  <c r="U28" i="3"/>
  <c r="D26" i="36" s="1"/>
  <c r="U27" i="3"/>
  <c r="D25" i="36" s="1"/>
  <c r="U26" i="3"/>
  <c r="D24" i="36" s="1"/>
  <c r="U25" i="3"/>
  <c r="D23" i="36" s="1"/>
  <c r="U24" i="3"/>
  <c r="D22" i="36" s="1"/>
  <c r="U23" i="3"/>
  <c r="D21" i="36" s="1"/>
  <c r="U22" i="3"/>
  <c r="D20" i="36" s="1"/>
  <c r="U21" i="3"/>
  <c r="D19" i="36" s="1"/>
  <c r="U20" i="3"/>
  <c r="D18" i="36" s="1"/>
  <c r="U19" i="3"/>
  <c r="D17" i="36" s="1"/>
  <c r="U18" i="3"/>
  <c r="D16" i="36" s="1"/>
  <c r="U17" i="3"/>
  <c r="D15" i="36" s="1"/>
  <c r="U16" i="3"/>
  <c r="D14" i="36" s="1"/>
  <c r="U15" i="3"/>
  <c r="D13" i="36" s="1"/>
  <c r="U13" i="3"/>
  <c r="D11" i="36" s="1"/>
  <c r="U12" i="3"/>
  <c r="D10" i="36" s="1"/>
  <c r="U11" i="3"/>
  <c r="D9" i="36" s="1"/>
  <c r="U10" i="3"/>
  <c r="D8" i="36" s="1"/>
  <c r="U9" i="3"/>
  <c r="D7" i="36" s="1"/>
  <c r="U8" i="3"/>
  <c r="D6" i="36" s="1"/>
  <c r="U7" i="3"/>
  <c r="D5" i="36" s="1"/>
  <c r="U6" i="3"/>
  <c r="D4" i="36" s="1"/>
  <c r="C14" i="36" l="1"/>
  <c r="R18" i="1"/>
  <c r="C15" i="36"/>
  <c r="R19" i="1"/>
  <c r="C19" i="36"/>
  <c r="R23" i="1"/>
  <c r="C16" i="36"/>
  <c r="R20" i="1"/>
  <c r="C17" i="36"/>
  <c r="R21" i="1"/>
  <c r="C18" i="36"/>
  <c r="R22" i="1"/>
  <c r="C13" i="36"/>
  <c r="R17" i="1"/>
  <c r="C10" i="36"/>
  <c r="R14" i="1"/>
  <c r="C12" i="36"/>
  <c r="R16" i="1"/>
  <c r="C5" i="36"/>
  <c r="R9" i="1"/>
  <c r="C9" i="36"/>
  <c r="R13" i="1"/>
  <c r="C11" i="36"/>
  <c r="R15" i="1"/>
  <c r="R8" i="1"/>
  <c r="C4" i="36"/>
  <c r="C6" i="36"/>
  <c r="R10" i="1"/>
  <c r="C8" i="36"/>
  <c r="R12" i="1"/>
  <c r="C7" i="36"/>
  <c r="R11" i="1"/>
  <c r="N4" i="1"/>
  <c r="AJ31" i="36"/>
  <c r="AK31" i="36" s="1"/>
  <c r="AJ33" i="36"/>
  <c r="AK33" i="36" s="1"/>
  <c r="AJ32" i="36"/>
  <c r="AL32" i="36" s="1"/>
  <c r="AJ34" i="36"/>
  <c r="AK34" i="36" s="1"/>
  <c r="AJ4" i="36"/>
  <c r="AK4" i="36" s="1"/>
  <c r="AJ5" i="36"/>
  <c r="AL5" i="36" s="1"/>
  <c r="AJ6" i="36"/>
  <c r="AJ7" i="36"/>
  <c r="AJ8" i="36"/>
  <c r="AK8" i="36" s="1"/>
  <c r="AJ9" i="36"/>
  <c r="AL9" i="36" s="1"/>
  <c r="AJ13" i="36"/>
  <c r="AL13" i="36" s="1"/>
  <c r="AJ15" i="36"/>
  <c r="AJ17" i="36"/>
  <c r="AL17" i="36" s="1"/>
  <c r="AJ19" i="36"/>
  <c r="AL19" i="36" s="1"/>
  <c r="AJ21" i="36"/>
  <c r="AL21" i="36" s="1"/>
  <c r="AJ23" i="36"/>
  <c r="AL23" i="36" s="1"/>
  <c r="AJ25" i="36"/>
  <c r="AL25" i="36" s="1"/>
  <c r="AJ27" i="36"/>
  <c r="AL27" i="36" s="1"/>
  <c r="AJ29" i="36"/>
  <c r="AJ12" i="36"/>
  <c r="AL12" i="36" s="1"/>
  <c r="AJ14" i="36"/>
  <c r="AL14" i="36" s="1"/>
  <c r="AJ16" i="36"/>
  <c r="AL16" i="36" s="1"/>
  <c r="AJ18" i="36"/>
  <c r="AJ20" i="36"/>
  <c r="AL20" i="36" s="1"/>
  <c r="AJ22" i="36"/>
  <c r="AL22" i="36" s="1"/>
  <c r="AJ24" i="36"/>
  <c r="AL24" i="36" s="1"/>
  <c r="AJ26" i="36"/>
  <c r="AL26" i="36" s="1"/>
  <c r="AJ28" i="36"/>
  <c r="AJ30" i="36"/>
  <c r="N2" i="1"/>
  <c r="AL15" i="36" l="1"/>
  <c r="AK7" i="36"/>
  <c r="AL18" i="36"/>
  <c r="AM15" i="36" s="1"/>
  <c r="AO15" i="36" s="1"/>
  <c r="AK6" i="36"/>
  <c r="AL4" i="36"/>
  <c r="AL31" i="36"/>
  <c r="AL34" i="36"/>
  <c r="AK32" i="36"/>
  <c r="AL33" i="36"/>
  <c r="AL6" i="36"/>
  <c r="AK5" i="36"/>
  <c r="AL7" i="36"/>
  <c r="AL8" i="36"/>
  <c r="AM22" i="36"/>
  <c r="AO22" i="36" s="1"/>
  <c r="AK9" i="36"/>
  <c r="AL28" i="36"/>
  <c r="AK28" i="36"/>
  <c r="AK24" i="36"/>
  <c r="AK20" i="36"/>
  <c r="AK16" i="36"/>
  <c r="AK12" i="36"/>
  <c r="AK27" i="36"/>
  <c r="AK23" i="36"/>
  <c r="AK19" i="36"/>
  <c r="AK15" i="36"/>
  <c r="AL30" i="36"/>
  <c r="AK30" i="36"/>
  <c r="AK26" i="36"/>
  <c r="AK22" i="36"/>
  <c r="AK18" i="36"/>
  <c r="AK14" i="36"/>
  <c r="AL29" i="36"/>
  <c r="AK29" i="36"/>
  <c r="AK25" i="36"/>
  <c r="AK21" i="36"/>
  <c r="AK17" i="36"/>
  <c r="AK13" i="36"/>
  <c r="U12" i="29"/>
  <c r="AD10" i="36" s="1"/>
  <c r="AJ10" i="36" s="1"/>
  <c r="U13" i="29"/>
  <c r="AD11" i="36" s="1"/>
  <c r="AJ11" i="36" s="1"/>
  <c r="AM5" i="36" l="1"/>
  <c r="AM29" i="36"/>
  <c r="AO29" i="36" s="1"/>
  <c r="AL11" i="36"/>
  <c r="AK11" i="36"/>
  <c r="AK10" i="36"/>
  <c r="AL10" i="36"/>
  <c r="AM8" i="36" l="1"/>
  <c r="AO8" i="36" s="1"/>
  <c r="AO2" i="36" s="1"/>
  <c r="AM2" i="36" s="1"/>
</calcChain>
</file>

<file path=xl/sharedStrings.xml><?xml version="1.0" encoding="utf-8"?>
<sst xmlns="http://schemas.openxmlformats.org/spreadsheetml/2006/main" count="4331" uniqueCount="556">
  <si>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</si>
  <si>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</si>
  <si>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</si>
  <si>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</si>
  <si>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</si>
  <si>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</si>
  <si>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</si>
  <si>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</si>
  <si>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</si>
  <si>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</si>
  <si>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</si>
  <si>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</si>
  <si>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</si>
  <si>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</si>
  <si>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</si>
  <si>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</si>
  <si>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</si>
  <si>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</si>
  <si>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</si>
  <si>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</si>
  <si>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</si>
  <si>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</si>
  <si>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</si>
  <si>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</si>
  <si>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</si>
  <si>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</si>
  <si>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</si>
  <si>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</si>
  <si>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</si>
  <si>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</si>
  <si>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</si>
  <si>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</si>
  <si>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</si>
  <si>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</si>
  <si>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</si>
  <si>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</si>
  <si>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</si>
  <si>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</si>
  <si>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</si>
  <si>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</si>
  <si>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</si>
  <si>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</si>
  <si>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</si>
  <si>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</si>
  <si>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</si>
  <si>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</si>
  <si>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</si>
  <si>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</si>
  <si>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</si>
  <si>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</si>
  <si>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</si>
  <si>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</si>
  <si>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</si>
  <si>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</si>
  <si>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</si>
  <si>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</si>
  <si>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</si>
  <si>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</si>
  <si>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</si>
  <si>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</si>
  <si>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</si>
  <si>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</si>
  <si>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</si>
  <si>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</si>
  <si>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</si>
  <si>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</si>
  <si>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</si>
  <si>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</si>
  <si>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</si>
  <si>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</si>
  <si>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</si>
  <si>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</si>
  <si>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</si>
  <si>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</si>
  <si>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</si>
  <si>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</si>
  <si>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</si>
  <si>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</si>
  <si>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</si>
  <si>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</si>
  <si>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</si>
  <si>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</si>
  <si>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</si>
  <si>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</si>
  <si>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</si>
  <si>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</si>
  <si>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</si>
  <si>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</si>
  <si>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</si>
  <si>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</si>
  <si>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</si>
  <si>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</si>
  <si>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</si>
  <si>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</si>
  <si>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</si>
  <si>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</si>
  <si>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Comex</t>
  </si>
  <si>
    <t>Cooper</t>
  </si>
  <si>
    <t>Crown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</si>
  <si>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</si>
  <si>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</si>
  <si>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</si>
  <si>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</si>
  <si>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</si>
  <si>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</si>
  <si>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</si>
  <si>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</si>
  <si>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</si>
  <si>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</si>
  <si>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</si>
  <si>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</si>
  <si>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</si>
  <si>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</si>
  <si>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Narmex</t>
  </si>
  <si>
    <t>Norgren</t>
  </si>
  <si>
    <t>Rohm</t>
  </si>
  <si>
    <t>Ronal</t>
  </si>
  <si>
    <t>Securency</t>
  </si>
  <si>
    <t>Tafime</t>
  </si>
  <si>
    <t>Trw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</si>
  <si>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</si>
  <si>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</si>
  <si>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</si>
  <si>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</si>
  <si>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</si>
  <si>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</si>
  <si>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</si>
  <si>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</si>
  <si>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</si>
  <si>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</si>
  <si>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</si>
  <si>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</si>
  <si>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</si>
  <si>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</si>
  <si>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Promedio MENSUAL</t>
  </si>
  <si>
    <t>08-08/09:00:00</t>
  </si>
  <si>
    <t>08-07/09:00:00</t>
  </si>
  <si>
    <t>08-06/09:00:00</t>
  </si>
  <si>
    <t>08-05/09:00:00</t>
  </si>
  <si>
    <t>08-04/09:00:00</t>
  </si>
  <si>
    <t>08-03/09:00:00</t>
  </si>
  <si>
    <t>08-02/09:00:00</t>
  </si>
  <si>
    <t xml:space="preserve"> 08/08/2014 </t>
  </si>
  <si>
    <t xml:space="preserve"> 07/08/2014 </t>
  </si>
  <si>
    <t xml:space="preserve"> 06/08/2014 </t>
  </si>
  <si>
    <t xml:space="preserve"> 05/08/2014 </t>
  </si>
  <si>
    <t xml:space="preserve"> 04/08/2014 </t>
  </si>
  <si>
    <t xml:space="preserve"> 03/08/2014 </t>
  </si>
  <si>
    <t xml:space="preserve"> 02/08/2014 </t>
  </si>
  <si>
    <t xml:space="preserve"> 01/08/2014 </t>
  </si>
  <si>
    <t xml:space="preserve"> 30/08/2014 </t>
  </si>
  <si>
    <t xml:space="preserve"> 29/08/2014 </t>
  </si>
  <si>
    <t xml:space="preserve"> 28/08/2014 </t>
  </si>
  <si>
    <t xml:space="preserve"> 27/08/2014 </t>
  </si>
  <si>
    <t xml:space="preserve"> 26/08/2014 </t>
  </si>
  <si>
    <t xml:space="preserve"> 25/08/2014 </t>
  </si>
  <si>
    <t xml:space="preserve"> 24/08/2014 </t>
  </si>
  <si>
    <t xml:space="preserve"> 23/08/2014 </t>
  </si>
  <si>
    <t xml:space="preserve"> 22/08/2014 </t>
  </si>
  <si>
    <t xml:space="preserve"> 21/08/2014 </t>
  </si>
  <si>
    <t xml:space="preserve"> 20/08/2014 </t>
  </si>
  <si>
    <t xml:space="preserve"> 19/08/2014 </t>
  </si>
  <si>
    <t xml:space="preserve"> 18/08/2014 </t>
  </si>
  <si>
    <t xml:space="preserve"> 17/08/2014 </t>
  </si>
  <si>
    <t xml:space="preserve"> 16/08/2014 </t>
  </si>
  <si>
    <t xml:space="preserve"> 15/08/2014 </t>
  </si>
  <si>
    <t xml:space="preserve"> 14/08/2014 </t>
  </si>
  <si>
    <t xml:space="preserve"> 13/08/2014 </t>
  </si>
  <si>
    <t xml:space="preserve"> 12/08/2014 </t>
  </si>
  <si>
    <t xml:space="preserve"> 11/08/2014 </t>
  </si>
  <si>
    <t xml:space="preserve"> 10/08/2014 </t>
  </si>
  <si>
    <t xml:space="preserve"> 09/08/2014 </t>
  </si>
  <si>
    <t>08-15/09:00:00</t>
  </si>
  <si>
    <t>08-14/09:00:00</t>
  </si>
  <si>
    <t>08-13/09:00:00</t>
  </si>
  <si>
    <t>08-12/09:00:00</t>
  </si>
  <si>
    <t>08-11/09:00:00</t>
  </si>
  <si>
    <t>08-10/09:00:00</t>
  </si>
  <si>
    <t>08-09/09:00:00</t>
  </si>
  <si>
    <t>08-22/09:00:00</t>
  </si>
  <si>
    <t>08-21/09:00:00</t>
  </si>
  <si>
    <t>08-20/09:00:00</t>
  </si>
  <si>
    <t>08-19/09:00:00</t>
  </si>
  <si>
    <t>08-18/09:00:00</t>
  </si>
  <si>
    <t>08-17/09:00:00</t>
  </si>
  <si>
    <t>08-16/09:00:00</t>
  </si>
  <si>
    <t>08/18/2014 09:23:51</t>
  </si>
  <si>
    <t>08/17/2014 09:14:21</t>
  </si>
  <si>
    <t>08/16/2014 09:37:07</t>
  </si>
  <si>
    <t>08/15/2014 10:02:05</t>
  </si>
  <si>
    <t>08/14/2014 09:39:28</t>
  </si>
  <si>
    <t>08/13/2014 10:13:37</t>
  </si>
  <si>
    <t>08/17/2014 09:30:58</t>
  </si>
  <si>
    <t>08/16/2014 10:18:16</t>
  </si>
  <si>
    <t>08/15/2014 17:55:22</t>
  </si>
  <si>
    <t>08/14/2014 10:55:28</t>
  </si>
  <si>
    <t>No transmitio</t>
  </si>
  <si>
    <t xml:space="preserve"> BH Dia de Transmision</t>
  </si>
  <si>
    <t>BH Lectura de Transmision</t>
  </si>
  <si>
    <t>% Error</t>
  </si>
  <si>
    <t>08/21/2014 09:45:46</t>
  </si>
  <si>
    <t>08/24/2014 09:36:09</t>
  </si>
  <si>
    <t>08/23/2014 09:50:48</t>
  </si>
  <si>
    <t>08/18/2014 09:15:33</t>
  </si>
  <si>
    <t>08/17/2014 09:19:53</t>
  </si>
  <si>
    <t>08/16/2014 09:20:50</t>
  </si>
  <si>
    <t>08/15/2014 09:53:25</t>
  </si>
  <si>
    <t>08/14/2014 09:40:10</t>
  </si>
  <si>
    <t>08/13/2014 15:02:41</t>
  </si>
  <si>
    <t>08/18/2014 09:39:05</t>
  </si>
  <si>
    <t>08/17/2014 09:14:26</t>
  </si>
  <si>
    <t>08/16/2014 09:22:30</t>
  </si>
  <si>
    <t>08/15/2014 10:06:33</t>
  </si>
  <si>
    <t>08/14/2014 10:26:09</t>
  </si>
  <si>
    <t>08/13/2014 11:26:20</t>
  </si>
  <si>
    <t>No Transmitio</t>
  </si>
  <si>
    <t>08/25/2014 09:11:17</t>
  </si>
  <si>
    <t>08/24/2014 09:11:37</t>
  </si>
  <si>
    <t>08/23/2014 09:10:49</t>
  </si>
  <si>
    <t>08/22/2014 09:19:35</t>
  </si>
  <si>
    <t>08/21/2014 09:20:05</t>
  </si>
  <si>
    <t>08/20/2014 09:18:25</t>
  </si>
  <si>
    <t>08/19/2014 09:14:12</t>
  </si>
  <si>
    <t>08/25/2014 09:13:21</t>
  </si>
  <si>
    <t>08/24/2014 09:19:21</t>
  </si>
  <si>
    <t>08/23/2014 09:14:01</t>
  </si>
  <si>
    <t>08/22/2014 09:14:21</t>
  </si>
  <si>
    <t>08/21/2014 09:21:58</t>
  </si>
  <si>
    <t>08/20/2014 09:17:25</t>
  </si>
  <si>
    <t>08/19/2014 09:21:23</t>
  </si>
  <si>
    <t>08/18/2014 09:14:09</t>
  </si>
  <si>
    <t>08/17/2014 09:13:45</t>
  </si>
  <si>
    <t>08/16/2014 09:19:45</t>
  </si>
  <si>
    <t>08/15/2014 09:55:11</t>
  </si>
  <si>
    <t>08/14/2014 09:24:33</t>
  </si>
  <si>
    <t>08/13/2014 09:57:04</t>
  </si>
  <si>
    <t>08/25/2014 09:11:48</t>
  </si>
  <si>
    <t>08/24/2014 09:11:47</t>
  </si>
  <si>
    <t>08/23/2014 09:11:38</t>
  </si>
  <si>
    <t>08/22/2014 09:11:23</t>
  </si>
  <si>
    <t>08/21/2014 09:13:51</t>
  </si>
  <si>
    <t>08/20/2014 09:13:37</t>
  </si>
  <si>
    <t>08/19/2014 09:21:24</t>
  </si>
  <si>
    <t>08/18/2014 09:10:42</t>
  </si>
  <si>
    <t>08/17/2014 09:15:00</t>
  </si>
  <si>
    <t>08/16/2014 09:18:51</t>
  </si>
  <si>
    <t>08/15/2014 09:53:30</t>
  </si>
  <si>
    <t>08/14/2014 09:40:36</t>
  </si>
  <si>
    <t>08/13/2014 10:13:22</t>
  </si>
  <si>
    <t>NO Transmitio</t>
  </si>
  <si>
    <t>08/25/2014 09:05:53</t>
  </si>
  <si>
    <t>08/24/2014 09:05:45</t>
  </si>
  <si>
    <t>08/23/2014 09:07:02</t>
  </si>
  <si>
    <t>08/22/2014 09:04:52</t>
  </si>
  <si>
    <t>08/21/2014 09:12:41</t>
  </si>
  <si>
    <t>08/20/2014 09:12:07</t>
  </si>
  <si>
    <t>08/19/2014 09:11:49</t>
  </si>
  <si>
    <t>08/18/2014 09:13:03</t>
  </si>
  <si>
    <t>08/17/2014 09:28:26</t>
  </si>
  <si>
    <t>08/16/2014 10:19:56</t>
  </si>
  <si>
    <t>08/15/2014 10:12:05</t>
  </si>
  <si>
    <t>08/14/2014 10:25:09</t>
  </si>
  <si>
    <t>08/13/2014 10:11:46</t>
  </si>
  <si>
    <t>08/25/2014 09:18:50</t>
  </si>
  <si>
    <t>08/24/2014 09:11:45</t>
  </si>
  <si>
    <t>08/23/2014 09:13:04</t>
  </si>
  <si>
    <t>08/22/2014 09:16:11</t>
  </si>
  <si>
    <t>08/21/2014 09:16:10</t>
  </si>
  <si>
    <t>08/20/2014 09:18:51</t>
  </si>
  <si>
    <t>08/19/2014 09:22:20</t>
  </si>
  <si>
    <t>08/18/2014 09:16:13</t>
  </si>
  <si>
    <t>08/17/2014 09:32:18</t>
  </si>
  <si>
    <t>08/16/2014 09:20:56</t>
  </si>
  <si>
    <t>08/15/2014 09:56:08</t>
  </si>
  <si>
    <t>08/14/2014 10:12:56</t>
  </si>
  <si>
    <t>08/13/2014 10:30:54</t>
  </si>
  <si>
    <t>08/25/2014 09:12:13</t>
  </si>
  <si>
    <t>08/24/2014 09:11:49</t>
  </si>
  <si>
    <t>08/23/2014 09:10:39</t>
  </si>
  <si>
    <t>08/21/2014 09:15:08</t>
  </si>
  <si>
    <t>08/20/2014 09:14:40</t>
  </si>
  <si>
    <t>08/19/2014 09:26:26</t>
  </si>
  <si>
    <t>08/18/2014 09:40:20</t>
  </si>
  <si>
    <t>08/17/2014 09:14:59</t>
  </si>
  <si>
    <t>08/16/2014 09:35:42</t>
  </si>
  <si>
    <t>08/15/2014 09:51:35</t>
  </si>
  <si>
    <t>08/14/2014 09:55:00</t>
  </si>
  <si>
    <t>08/13/2014 10:43:41</t>
  </si>
  <si>
    <t>08/25/2014 09:10:29</t>
  </si>
  <si>
    <t>08/24/2014 09:10:06</t>
  </si>
  <si>
    <t>08/23/2014 09:21:04</t>
  </si>
  <si>
    <t>08/22/2014 09:10:34</t>
  </si>
  <si>
    <t>08/21/2014 09:37:31</t>
  </si>
  <si>
    <t>08/20/2014 09:05:17</t>
  </si>
  <si>
    <t>08/19/2014 09:23:39</t>
  </si>
  <si>
    <t>08/18/2014 09:13:14</t>
  </si>
  <si>
    <t>08/17/2014 09:13:32</t>
  </si>
  <si>
    <t>08/16/2014 09:32:06</t>
  </si>
  <si>
    <t>08/15/2014 10:05:46</t>
  </si>
  <si>
    <t>08/14/2014 10:25:04</t>
  </si>
  <si>
    <t>08/13/2014 10:42:50</t>
  </si>
  <si>
    <t>08/25/2014 09:29:21</t>
  </si>
  <si>
    <t>08/24/2014 09:12:42</t>
  </si>
  <si>
    <t>08/23/2014 09:30:50</t>
  </si>
  <si>
    <t>08/22/2014 09:15:32</t>
  </si>
  <si>
    <t>08/21/2014 09:20:25</t>
  </si>
  <si>
    <t>08/20/2014 09:18:52</t>
  </si>
  <si>
    <t>08/19/2014 09:14:10</t>
  </si>
  <si>
    <t>08/18/2014 09:43:29</t>
  </si>
  <si>
    <t>08/17/2014 09:15:03</t>
  </si>
  <si>
    <t>08/16/2014 09:18:55</t>
  </si>
  <si>
    <t>08/15/2014 09:52:30</t>
  </si>
  <si>
    <t>08/14/2014 09:38:01</t>
  </si>
  <si>
    <t>08/13/2014 10:10:55</t>
  </si>
  <si>
    <t>08/25/2014 09:17:58</t>
  </si>
  <si>
    <t>08/24/2014 09:15:23</t>
  </si>
  <si>
    <t>08/23/2014 09:17:08</t>
  </si>
  <si>
    <t>08/22/2014 09:28:54</t>
  </si>
  <si>
    <t>08/21/2014 09:15:47</t>
  </si>
  <si>
    <t>08/20/2014 09:23:54</t>
  </si>
  <si>
    <t>08/19/2014 09:26:16</t>
  </si>
  <si>
    <t>08/18/2014 09:10:55</t>
  </si>
  <si>
    <t>08/17/2014 09:14:47</t>
  </si>
  <si>
    <t>08/16/2014 10:17:20</t>
  </si>
  <si>
    <t>08/15/2014 10:21:33</t>
  </si>
  <si>
    <t>08/14/2014 10:10:13</t>
  </si>
  <si>
    <t>08/13/2014 10:42:16</t>
  </si>
  <si>
    <t>08/25/2014 09:28:59</t>
  </si>
  <si>
    <t>08/24/2014 09:41:59</t>
  </si>
  <si>
    <t>08/23/2014 09:20:53</t>
  </si>
  <si>
    <t>08/22/2014 09:36:04</t>
  </si>
  <si>
    <t>08/21/2014 09:44:09</t>
  </si>
  <si>
    <t>08/20/2014 09:10:52</t>
  </si>
  <si>
    <t>08/19/2014 09:23:41</t>
  </si>
  <si>
    <t>08/18/2014 09:44:23</t>
  </si>
  <si>
    <t>08/17/2014 09:15:50</t>
  </si>
  <si>
    <t>08/16/2014 10:07:31</t>
  </si>
  <si>
    <t>08/15/2014 10:06:31</t>
  </si>
  <si>
    <t>08/14/2014 10:26:37</t>
  </si>
  <si>
    <t>08/13/2014 10:57:52</t>
  </si>
  <si>
    <t>08/25/2014 09:13:14</t>
  </si>
  <si>
    <t>08/24/2014 09:18:03</t>
  </si>
  <si>
    <t>08/23/2014 09:13:48</t>
  </si>
  <si>
    <t>08/22/2014 09:12:12</t>
  </si>
  <si>
    <t>08/21/2014 09:40:23</t>
  </si>
  <si>
    <t>08/20/2014 10:02:17</t>
  </si>
  <si>
    <t>08/19/2014 09:23:51</t>
  </si>
  <si>
    <t>08/18/2014 09:36:47</t>
  </si>
  <si>
    <t>08/17/2014 09:14:41</t>
  </si>
  <si>
    <t>08/16/2014 09:31:39</t>
  </si>
  <si>
    <t>08/15/2014 10:06:05</t>
  </si>
  <si>
    <t>08/14/2014 10:09:30</t>
  </si>
  <si>
    <t>08/13/2014 10:27:43</t>
  </si>
  <si>
    <t>08/25/2014 09:11:22</t>
  </si>
  <si>
    <t>08/24/2014 09:15:25</t>
  </si>
  <si>
    <t>08/23/2014 09:14:54</t>
  </si>
  <si>
    <t>08/22/2014 09:12:54</t>
  </si>
  <si>
    <t>08/21/2014 09:11:31</t>
  </si>
  <si>
    <t>08/20/2014 09:14:29</t>
  </si>
  <si>
    <t>08/19/2014 09:26:39</t>
  </si>
  <si>
    <t>08/18/2014 09:40:18</t>
  </si>
  <si>
    <t>08/17/2014 10:13:03</t>
  </si>
  <si>
    <t>08/13/2014 18:04:46</t>
  </si>
  <si>
    <t>08/25/2014 09:16:35</t>
  </si>
  <si>
    <t>08/24/2014 09:12:35</t>
  </si>
  <si>
    <t>08/23/2014 09:12:35</t>
  </si>
  <si>
    <t>08/22/2014 09:10:59</t>
  </si>
  <si>
    <t>08/21/2014 09:31:31</t>
  </si>
  <si>
    <t>08/20/2014 09:30:50</t>
  </si>
  <si>
    <t>08/19/2014 09:23:52</t>
  </si>
  <si>
    <t>08/18/2014 09:41:34</t>
  </si>
  <si>
    <t>08/17/2014 09:29:15</t>
  </si>
  <si>
    <t>08/16/2014 09:48:59</t>
  </si>
  <si>
    <t>08/15/2014 10:49:59</t>
  </si>
  <si>
    <t>08/14/2014 11:14:10</t>
  </si>
  <si>
    <t>08/13/2014 10:10:58</t>
  </si>
  <si>
    <t>08/25/2014 09:09:33</t>
  </si>
  <si>
    <t>08/24/2014 09:09:58</t>
  </si>
  <si>
    <t>08/23/2014 09:11:03</t>
  </si>
  <si>
    <t>08/21/2014 09:34:31</t>
  </si>
  <si>
    <t>08/20/2014 09:18:44</t>
  </si>
  <si>
    <t>08/19/2014 09:35:40</t>
  </si>
  <si>
    <t>08/18/2014 09:15:49</t>
  </si>
  <si>
    <t>08/17/2014 09:14:09</t>
  </si>
  <si>
    <t>08/16/2014 09:19:32</t>
  </si>
  <si>
    <t>08/15/2014 09:54:05</t>
  </si>
  <si>
    <t>08/14/2014 09:40:24</t>
  </si>
  <si>
    <t>08/13/2014 10:42:41</t>
  </si>
  <si>
    <t>08/24/2014 09:11:22</t>
  </si>
  <si>
    <t>08/23/2014 09:12:24</t>
  </si>
  <si>
    <t>08/22/2014 09:15:34</t>
  </si>
  <si>
    <t>08/21/2014 09:17:26</t>
  </si>
  <si>
    <t>08/20/2014 09:10:43</t>
  </si>
  <si>
    <t>08/19/2014 09:24:34</t>
  </si>
  <si>
    <t>08/18/2014 10:10:06</t>
  </si>
  <si>
    <t>08/17/2014 09:14:03</t>
  </si>
  <si>
    <t>08/16/2014 09:32:52</t>
  </si>
  <si>
    <t>08/15/2014 10:57:08</t>
  </si>
  <si>
    <t>08/14/2014 10:26:26</t>
  </si>
  <si>
    <t>08/13/2014 11:29:54</t>
  </si>
  <si>
    <t>08/25/2014 09:10:39</t>
  </si>
  <si>
    <t>08/24/2014 09:08:43</t>
  </si>
  <si>
    <t>08/23/2014 09:10:37</t>
  </si>
  <si>
    <t>08/22/2014 09:27:15</t>
  </si>
  <si>
    <t>08/21/2014 09:20:31</t>
  </si>
  <si>
    <t>08/20/2014 09:18:29</t>
  </si>
  <si>
    <t>08/19/2014 09:51:43</t>
  </si>
  <si>
    <t>08/18/2014 09:38:57</t>
  </si>
  <si>
    <t>08/17/2014 09:15:29</t>
  </si>
  <si>
    <t>08/16/2014 09:20:41</t>
  </si>
  <si>
    <t>08/15/2014 10:57:55</t>
  </si>
  <si>
    <t>08/14/2014 10:10:11</t>
  </si>
  <si>
    <t>08/13/2014 10:44:49</t>
  </si>
  <si>
    <t>08/25/2014 09:13:06</t>
  </si>
  <si>
    <t>08/24/2014 09:13:09</t>
  </si>
  <si>
    <t>08/23/2014 09:22:22</t>
  </si>
  <si>
    <t>08/22/2014 09:27:46</t>
  </si>
  <si>
    <t>08/21/2014 09:28:44</t>
  </si>
  <si>
    <t>08/19/2014 09:21:48</t>
  </si>
  <si>
    <t>08/18/2014 09:39:12</t>
  </si>
  <si>
    <t>08/17/2014 09:15:33</t>
  </si>
  <si>
    <t>08/16/2014 09:20:36</t>
  </si>
  <si>
    <t>08/15/2014 10:07:13</t>
  </si>
  <si>
    <t>08/14/2014 10:24:40</t>
  </si>
  <si>
    <t>08/13/2014 10:12:21</t>
  </si>
  <si>
    <t>08/25/2014 09:10:54</t>
  </si>
  <si>
    <t>08/24/2014 09:13:00</t>
  </si>
  <si>
    <t>08/23/2014 09:11:29</t>
  </si>
  <si>
    <t>08/22/2014 09:12:38</t>
  </si>
  <si>
    <t>08/21/2014 09:15:27</t>
  </si>
  <si>
    <t>08/20/2014 09:19:38</t>
  </si>
  <si>
    <t>08/19/2014 09:21:58</t>
  </si>
  <si>
    <t>08/18/2014 09:15:16</t>
  </si>
  <si>
    <t>08/17/2014 09:13:53</t>
  </si>
  <si>
    <t>08/16/2014 09:22:49</t>
  </si>
  <si>
    <t>08/15/2014 09:53:03</t>
  </si>
  <si>
    <t>08/14/2014 10:09:12</t>
  </si>
  <si>
    <t>08/13/2014 10:45:34</t>
  </si>
  <si>
    <t>08/25/2014 09:12:07</t>
  </si>
  <si>
    <t>08/24/2014 09:10:40</t>
  </si>
  <si>
    <t>08/23/2014 09:11:16</t>
  </si>
  <si>
    <t>08/22/2014 09:10:36</t>
  </si>
  <si>
    <t>08/21/2014 09:13:34</t>
  </si>
  <si>
    <t>08/20/2014 09:14:14</t>
  </si>
  <si>
    <t>08/19/2014 09:24:33</t>
  </si>
  <si>
    <t>08/18/2014 09:37:27</t>
  </si>
  <si>
    <t>08/17/2014 09:16:21</t>
  </si>
  <si>
    <t>08/16/2014 09:20:58</t>
  </si>
  <si>
    <t>08/15/2014 09:53:05</t>
  </si>
  <si>
    <t>08/14/2014 09:56:10</t>
  </si>
  <si>
    <t>08/13/2014 09:55:59</t>
  </si>
  <si>
    <t>08/25/2014 09:09:23</t>
  </si>
  <si>
    <t>08/24/2014 09:13:03</t>
  </si>
  <si>
    <t>08/23/2014 09:10:35</t>
  </si>
  <si>
    <t>08/22/2014 09:25:28</t>
  </si>
  <si>
    <t>08/21/2014 09:16:43</t>
  </si>
  <si>
    <t>08/20/2014 09:11:42</t>
  </si>
  <si>
    <t>08/19/2014 09:09:43</t>
  </si>
  <si>
    <t>08/18/2014 09:13:38</t>
  </si>
  <si>
    <t>08/17/2014 09:15:22</t>
  </si>
  <si>
    <t>08/16/2014 09:49:21</t>
  </si>
  <si>
    <t>08/15/2014 10:41:21</t>
  </si>
  <si>
    <t>08/14/2014 10:55:35</t>
  </si>
  <si>
    <t>08/13/2014 10:43:04</t>
  </si>
  <si>
    <t>08/25/2014 09:30:21</t>
  </si>
  <si>
    <t>08/24/2014 09:17:24</t>
  </si>
  <si>
    <t>08/23/2014 09:15:35</t>
  </si>
  <si>
    <t>08/22/2014 09:12:46</t>
  </si>
  <si>
    <t>08/21/2014 09:35:09</t>
  </si>
  <si>
    <t>08/20/2014 09:27:00</t>
  </si>
  <si>
    <t>08/19/2014 09:23:29</t>
  </si>
  <si>
    <t>08/18/2014 09:15:01</t>
  </si>
  <si>
    <t>08/17/2014 09:30:13</t>
  </si>
  <si>
    <t>08/15/2014 09:54:46</t>
  </si>
  <si>
    <t>08/14/2014 09:38:13</t>
  </si>
  <si>
    <t>08/13/2014 10:11:56</t>
  </si>
  <si>
    <t>08/24/2014 09:10:32</t>
  </si>
  <si>
    <t>08/23/2014 09:11:05</t>
  </si>
  <si>
    <t>08/22/2014 09:11:47</t>
  </si>
  <si>
    <t>08/21/2014 09:15:26</t>
  </si>
  <si>
    <t>08/20/2014 09:15:08</t>
  </si>
  <si>
    <t>08/19/2014 09:33:04</t>
  </si>
  <si>
    <t>08/18/2014 10:11:35</t>
  </si>
  <si>
    <t>08/17/2014 09:25:04</t>
  </si>
  <si>
    <t>08/16/2014 09:19:55</t>
  </si>
  <si>
    <t>08/15/2014 10:22:19</t>
  </si>
  <si>
    <t>08/14/2014 13:19:38</t>
  </si>
  <si>
    <t>08/13/2014 11:27:39</t>
  </si>
  <si>
    <t>08/25/2014 09:22:57</t>
  </si>
  <si>
    <t>08/24/2014 09:10:18</t>
  </si>
  <si>
    <t>08/23/2014 09:11:32</t>
  </si>
  <si>
    <t>08/22/2014 09:28:40</t>
  </si>
  <si>
    <t>08/21/2014 10:30:40</t>
  </si>
  <si>
    <t>08/20/2014 09:12:30</t>
  </si>
  <si>
    <t>08/19/2014 10:18:32</t>
  </si>
  <si>
    <t>08/17/2014 09:16:41</t>
  </si>
  <si>
    <t>08/16/2014 09:38:18</t>
  </si>
  <si>
    <t>08/15/2014 09:52:45</t>
  </si>
  <si>
    <t>08/14/2014 10:28:44</t>
  </si>
  <si>
    <t>08/13/2014 10:59:44</t>
  </si>
  <si>
    <t>08/26/2014 09:15:46</t>
  </si>
  <si>
    <t>08/25/2014 09:25:04</t>
  </si>
  <si>
    <t>08/24/2014 09:08:44</t>
  </si>
  <si>
    <t>08/23/2014 09:10:00</t>
  </si>
  <si>
    <t>08/22/2014 09:23:08</t>
  </si>
  <si>
    <t>08/21/2014 09:14:48</t>
  </si>
  <si>
    <t>08/20/2014 09:30:57</t>
  </si>
  <si>
    <t>08/19/2014 09:35:59</t>
  </si>
  <si>
    <t>08/17/2014 10:57:56</t>
  </si>
  <si>
    <t>08/15/2014 11:35:11</t>
  </si>
  <si>
    <t>08/14/2014 10:54:44</t>
  </si>
  <si>
    <t>08/24/2014 10:40:51</t>
  </si>
  <si>
    <t>08/23/2014 10:29:09</t>
  </si>
  <si>
    <t>08/21/2014 10:58:00</t>
  </si>
  <si>
    <t>08/18/2014 09:11:18</t>
  </si>
  <si>
    <t>08/17/2014 09:13:49</t>
  </si>
  <si>
    <t>08/16/2014 09:33:47</t>
  </si>
  <si>
    <t>08/15/2014 10:08:53</t>
  </si>
  <si>
    <t>08/14/2014 10:10:22</t>
  </si>
  <si>
    <t>08/13/2014 10:43:43</t>
  </si>
  <si>
    <t>08/25/2014 09:12:09</t>
  </si>
  <si>
    <t>08/24/2014 09:17:46</t>
  </si>
  <si>
    <t>08/23/2014 09:13:31</t>
  </si>
  <si>
    <t>08/22/2014 09:29:28</t>
  </si>
  <si>
    <t>08/21/2014 09:19:00</t>
  </si>
  <si>
    <t>08/20/2014 09:12:50</t>
  </si>
  <si>
    <t>08/19/2014 09:22:57</t>
  </si>
  <si>
    <t>08/18/2014 09:39:41</t>
  </si>
  <si>
    <t>08/17/2014 09:29:40</t>
  </si>
  <si>
    <t>08/16/2014 09:32:01</t>
  </si>
  <si>
    <t>08/15/2014 10:22:51</t>
  </si>
  <si>
    <t>08/14/2014 10:09:22</t>
  </si>
  <si>
    <t>08/13/2014 10:11:10</t>
  </si>
  <si>
    <t>08/25/2014 09:11:52</t>
  </si>
  <si>
    <t>08/23/2014 09:13:44</t>
  </si>
  <si>
    <t>08/22/2014 09:22:02</t>
  </si>
  <si>
    <t>08/20/2014 10:04:08</t>
  </si>
  <si>
    <t>08/19/2014 09:36:51</t>
  </si>
  <si>
    <t>08/25/2014 09:08:45</t>
  </si>
  <si>
    <t>08/24/2014 09:08:57</t>
  </si>
  <si>
    <t>08/23/2014 09:08:15</t>
  </si>
  <si>
    <t>08/22/2014 09:09:19</t>
  </si>
  <si>
    <t>08/21/2014 15:08:54</t>
  </si>
  <si>
    <t>08/19/2014 09:24:59</t>
  </si>
  <si>
    <t>08-31/09:00:00</t>
  </si>
  <si>
    <t>08-30/09:00:00</t>
  </si>
  <si>
    <t>08-29/09:00:00</t>
  </si>
  <si>
    <t>08-28/09:00:00</t>
  </si>
  <si>
    <t>08-27/09:00:00</t>
  </si>
  <si>
    <t>08-26/09:00:00</t>
  </si>
  <si>
    <t>08-25/09:00:00</t>
  </si>
  <si>
    <t>08-24/09:00:00</t>
  </si>
  <si>
    <t>08-23/09:00:00</t>
  </si>
  <si>
    <t>09-01/09:00:00</t>
  </si>
  <si>
    <t xml:space="preserve"> 01/09/2014 </t>
  </si>
  <si>
    <t xml:space="preserve"> 31/08/2014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</si>
</sst>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"/>
    <numFmt numFmtId="165" formatCode="0.000000"/>
    <numFmt numFmtId="166" formatCode="0.0"/>
    <numFmt numFmtId="167" formatCode="0000000"/>
    <numFmt numFmtId="168" formatCode="0.0000"/>
  </numFmts>
  <fonts count="30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1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10" fontId="0" fillId="0" borderId="0" xfId="0" applyNumberFormat="1"/>
    <xf numFmtId="10" fontId="0" fillId="0" borderId="28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0" fillId="7" borderId="30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0" fillId="7" borderId="0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7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9" xfId="0" applyNumberFormat="1" applyBorder="1" applyAlignment="1">
      <alignment horizontal="center" vertical="center" wrapText="1"/>
    </xf>
    <xf numFmtId="10" fontId="24" fillId="6" borderId="30" xfId="0" applyNumberFormat="1" applyFont="1" applyFill="1" applyBorder="1" applyAlignment="1">
      <alignment horizontal="center"/>
    </xf>
    <xf numFmtId="16" fontId="25" fillId="9" borderId="19" xfId="0" applyNumberFormat="1" applyFont="1" applyFill="1" applyBorder="1" applyAlignment="1">
      <alignment horizontal="center"/>
    </xf>
    <xf numFmtId="14" fontId="0" fillId="0" borderId="0" xfId="0" applyNumberFormat="1"/>
    <xf numFmtId="19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Fill="1"/>
    <xf numFmtId="0" fontId="0" fillId="0" borderId="32" xfId="0" applyFont="1" applyBorder="1" applyAlignment="1">
      <alignment horizontal="left"/>
    </xf>
    <xf numFmtId="0" fontId="0" fillId="5" borderId="32" xfId="0" applyFont="1" applyFill="1" applyBorder="1" applyAlignment="1">
      <alignment horizontal="left"/>
    </xf>
    <xf numFmtId="0" fontId="27" fillId="10" borderId="32" xfId="0" applyFont="1" applyFill="1" applyBorder="1" applyAlignment="1">
      <alignment horizontal="left"/>
    </xf>
    <xf numFmtId="0" fontId="27" fillId="10" borderId="32" xfId="0" applyFont="1" applyFill="1" applyBorder="1" applyAlignment="1">
      <alignment horizontal="left" vertical="center"/>
    </xf>
    <xf numFmtId="22" fontId="27" fillId="10" borderId="32" xfId="0" applyNumberFormat="1" applyFont="1" applyFill="1" applyBorder="1" applyAlignment="1">
      <alignment horizontal="left" vertical="center"/>
    </xf>
    <xf numFmtId="0" fontId="0" fillId="13" borderId="32" xfId="0" applyFont="1" applyFill="1" applyBorder="1" applyAlignment="1">
      <alignment horizontal="right"/>
    </xf>
    <xf numFmtId="22" fontId="27" fillId="10" borderId="32" xfId="0" applyNumberFormat="1" applyFont="1" applyFill="1" applyBorder="1" applyAlignment="1">
      <alignment horizontal="left"/>
    </xf>
    <xf numFmtId="0" fontId="27" fillId="10" borderId="34" xfId="0" applyFont="1" applyFill="1" applyBorder="1" applyAlignment="1">
      <alignment horizontal="left"/>
    </xf>
    <xf numFmtId="0" fontId="0" fillId="13" borderId="34" xfId="0" applyFont="1" applyFill="1" applyBorder="1" applyAlignment="1">
      <alignment horizontal="right"/>
    </xf>
    <xf numFmtId="0" fontId="0" fillId="13" borderId="42" xfId="0" applyFont="1" applyFill="1" applyBorder="1" applyAlignment="1">
      <alignment horizontal="right"/>
    </xf>
    <xf numFmtId="0" fontId="0" fillId="0" borderId="33" xfId="0" applyFont="1" applyBorder="1" applyAlignment="1">
      <alignment horizontal="left"/>
    </xf>
    <xf numFmtId="22" fontId="28" fillId="10" borderId="32" xfId="0" applyNumberFormat="1" applyFont="1" applyFill="1" applyBorder="1" applyAlignment="1">
      <alignment vertical="center"/>
    </xf>
    <xf numFmtId="0" fontId="27" fillId="10" borderId="32" xfId="0" applyFont="1" applyFill="1" applyBorder="1" applyAlignment="1">
      <alignment horizontal="left" vertical="center" indent="1"/>
    </xf>
    <xf numFmtId="0" fontId="27" fillId="10" borderId="32" xfId="0" applyFont="1" applyFill="1" applyBorder="1"/>
    <xf numFmtId="22" fontId="27" fillId="10" borderId="32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0" xfId="0" applyBorder="1"/>
    <xf numFmtId="0" fontId="26" fillId="10" borderId="0" xfId="0" applyFont="1" applyFill="1" applyBorder="1" applyAlignment="1">
      <alignment horizontal="left" vertical="center" indent="1"/>
    </xf>
    <xf numFmtId="22" fontId="26" fillId="10" borderId="0" xfId="0" applyNumberFormat="1" applyFont="1" applyFill="1" applyBorder="1" applyAlignment="1">
      <alignment horizontal="left" vertical="center" indent="1"/>
    </xf>
    <xf numFmtId="22" fontId="28" fillId="13" borderId="32" xfId="0" applyNumberFormat="1" applyFont="1" applyFill="1" applyBorder="1" applyAlignment="1">
      <alignment horizontal="right" vertical="center"/>
    </xf>
    <xf numFmtId="3" fontId="14" fillId="8" borderId="20" xfId="0" applyNumberFormat="1" applyFont="1" applyFill="1" applyBorder="1" applyAlignment="1">
      <alignment horizontal="center"/>
    </xf>
    <xf numFmtId="3" fontId="14" fillId="7" borderId="20" xfId="0" applyNumberFormat="1" applyFont="1" applyFill="1" applyBorder="1" applyAlignment="1">
      <alignment horizontal="center"/>
    </xf>
    <xf numFmtId="3" fontId="29" fillId="7" borderId="20" xfId="0" applyNumberFormat="1" applyFont="1" applyFill="1" applyBorder="1" applyAlignment="1">
      <alignment horizontal="center"/>
    </xf>
    <xf numFmtId="3" fontId="29" fillId="8" borderId="20" xfId="0" applyNumberFormat="1" applyFont="1" applyFill="1" applyBorder="1" applyAlignment="1">
      <alignment horizontal="center"/>
    </xf>
    <xf numFmtId="22" fontId="28" fillId="10" borderId="41" xfId="0" applyNumberFormat="1" applyFont="1" applyFill="1" applyBorder="1" applyAlignment="1">
      <alignment horizontal="center" vertical="center"/>
    </xf>
    <xf numFmtId="22" fontId="28" fillId="10" borderId="42" xfId="0" applyNumberFormat="1" applyFont="1" applyFill="1" applyBorder="1" applyAlignment="1">
      <alignment horizontal="center" vertical="center"/>
    </xf>
    <xf numFmtId="22" fontId="28" fillId="0" borderId="35" xfId="0" applyNumberFormat="1" applyFont="1" applyFill="1" applyBorder="1" applyAlignment="1">
      <alignment horizontal="center" vertical="center"/>
    </xf>
    <xf numFmtId="22" fontId="28" fillId="0" borderId="36" xfId="0" applyNumberFormat="1" applyFont="1" applyFill="1" applyBorder="1" applyAlignment="1">
      <alignment horizontal="center" vertical="center"/>
    </xf>
    <xf numFmtId="22" fontId="28" fillId="0" borderId="20" xfId="0" applyNumberFormat="1" applyFont="1" applyFill="1" applyBorder="1" applyAlignment="1">
      <alignment horizontal="center" vertical="center"/>
    </xf>
    <xf numFmtId="22" fontId="28" fillId="0" borderId="0" xfId="0" applyNumberFormat="1" applyFont="1" applyFill="1" applyBorder="1" applyAlignment="1">
      <alignment horizontal="center" vertical="center"/>
    </xf>
    <xf numFmtId="0" fontId="0" fillId="12" borderId="33" xfId="0" applyFont="1" applyFill="1" applyBorder="1" applyAlignment="1">
      <alignment horizontal="center" vertical="center" wrapText="1"/>
    </xf>
    <xf numFmtId="0" fontId="0" fillId="12" borderId="25" xfId="0" applyFont="1" applyFill="1" applyBorder="1" applyAlignment="1">
      <alignment horizontal="center" vertical="center" wrapText="1"/>
    </xf>
    <xf numFmtId="0" fontId="0" fillId="12" borderId="34" xfId="0" applyFont="1" applyFill="1" applyBorder="1" applyAlignment="1">
      <alignment horizontal="center" vertical="center" wrapText="1"/>
    </xf>
    <xf numFmtId="0" fontId="21" fillId="11" borderId="33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34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22" fontId="28" fillId="0" borderId="32" xfId="0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22" fontId="28" fillId="10" borderId="32" xfId="0" applyNumberFormat="1" applyFont="1" applyFill="1" applyBorder="1" applyAlignment="1">
      <alignment horizontal="center" vertical="center"/>
    </xf>
    <xf numFmtId="22" fontId="28" fillId="10" borderId="35" xfId="0" applyNumberFormat="1" applyFont="1" applyFill="1" applyBorder="1" applyAlignment="1">
      <alignment horizontal="center" vertical="center"/>
    </xf>
    <xf numFmtId="22" fontId="28" fillId="10" borderId="37" xfId="0" applyNumberFormat="1" applyFont="1" applyFill="1" applyBorder="1" applyAlignment="1">
      <alignment horizontal="center" vertical="center"/>
    </xf>
    <xf numFmtId="22" fontId="28" fillId="10" borderId="38" xfId="0" applyNumberFormat="1" applyFont="1" applyFill="1" applyBorder="1" applyAlignment="1">
      <alignment horizontal="center" vertical="center"/>
    </xf>
    <xf numFmtId="22" fontId="28" fillId="10" borderId="40" xfId="0" applyNumberFormat="1" applyFont="1" applyFill="1" applyBorder="1" applyAlignment="1">
      <alignment horizontal="center" vertical="center"/>
    </xf>
    <xf numFmtId="22" fontId="28" fillId="10" borderId="20" xfId="0" applyNumberFormat="1" applyFont="1" applyFill="1" applyBorder="1" applyAlignment="1">
      <alignment horizontal="center" vertical="center"/>
    </xf>
    <xf numFmtId="22" fontId="28" fillId="10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2" fontId="27" fillId="10" borderId="35" xfId="0" applyNumberFormat="1" applyFont="1" applyFill="1" applyBorder="1" applyAlignment="1">
      <alignment horizontal="center" vertical="center"/>
    </xf>
    <xf numFmtId="22" fontId="27" fillId="10" borderId="36" xfId="0" applyNumberFormat="1" applyFont="1" applyFill="1" applyBorder="1" applyAlignment="1">
      <alignment horizontal="center" vertical="center"/>
    </xf>
    <xf numFmtId="22" fontId="27" fillId="10" borderId="37" xfId="0" applyNumberFormat="1" applyFont="1" applyFill="1" applyBorder="1" applyAlignment="1">
      <alignment horizontal="center" vertical="center"/>
    </xf>
    <xf numFmtId="22" fontId="27" fillId="10" borderId="20" xfId="0" applyNumberFormat="1" applyFont="1" applyFill="1" applyBorder="1" applyAlignment="1">
      <alignment horizontal="center" vertical="center"/>
    </xf>
    <xf numFmtId="22" fontId="27" fillId="10" borderId="0" xfId="0" applyNumberFormat="1" applyFont="1" applyFill="1" applyBorder="1" applyAlignment="1">
      <alignment horizontal="center" vertical="center"/>
    </xf>
    <xf numFmtId="22" fontId="27" fillId="10" borderId="21" xfId="0" applyNumberFormat="1" applyFont="1" applyFill="1" applyBorder="1" applyAlignment="1">
      <alignment horizontal="center" vertical="center"/>
    </xf>
    <xf numFmtId="22" fontId="27" fillId="10" borderId="38" xfId="0" applyNumberFormat="1" applyFont="1" applyFill="1" applyBorder="1" applyAlignment="1">
      <alignment horizontal="center" vertical="center"/>
    </xf>
    <xf numFmtId="22" fontId="27" fillId="10" borderId="39" xfId="0" applyNumberFormat="1" applyFont="1" applyFill="1" applyBorder="1" applyAlignment="1">
      <alignment horizontal="center" vertical="center"/>
    </xf>
    <xf numFmtId="22" fontId="27" fillId="10" borderId="40" xfId="0" applyNumberFormat="1" applyFont="1" applyFill="1" applyBorder="1" applyAlignment="1">
      <alignment horizontal="center" vertical="center"/>
    </xf>
    <xf numFmtId="22" fontId="27" fillId="10" borderId="32" xfId="0" applyNumberFormat="1" applyFont="1" applyFill="1" applyBorder="1" applyAlignment="1">
      <alignment horizontal="center" vertical="center"/>
    </xf>
    <xf numFmtId="0" fontId="0" fillId="12" borderId="3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horizontal="center" vertical="center"/>
    </xf>
    <xf numFmtId="22" fontId="28" fillId="10" borderId="32" xfId="0" applyNumberFormat="1" applyFont="1" applyFill="1" applyBorder="1" applyAlignment="1">
      <alignment horizontal="left" vertical="center"/>
    </xf>
    <xf numFmtId="22" fontId="27" fillId="10" borderId="34" xfId="0" applyNumberFormat="1" applyFont="1" applyFill="1" applyBorder="1" applyAlignment="1">
      <alignment horizontal="center" vertical="center"/>
    </xf>
    <xf numFmtId="0" fontId="28" fillId="10" borderId="35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0" borderId="20" xfId="0" applyFont="1" applyFill="1" applyBorder="1" applyAlignment="1">
      <alignment horizontal="center" vertical="center"/>
    </xf>
    <xf numFmtId="0" fontId="28" fillId="10" borderId="21" xfId="0" applyFont="1" applyFill="1" applyBorder="1" applyAlignment="1">
      <alignment horizontal="center" vertical="center"/>
    </xf>
    <xf numFmtId="0" fontId="28" fillId="10" borderId="38" xfId="0" applyFont="1" applyFill="1" applyBorder="1" applyAlignment="1">
      <alignment horizontal="center" vertical="center"/>
    </xf>
    <xf numFmtId="0" fontId="28" fillId="10" borderId="40" xfId="0" applyFont="1" applyFill="1" applyBorder="1" applyAlignment="1">
      <alignment horizontal="center" vertical="center"/>
    </xf>
    <xf numFmtId="0" fontId="28" fillId="10" borderId="41" xfId="0" applyFont="1" applyFill="1" applyBorder="1" applyAlignment="1">
      <alignment horizontal="center" vertical="center"/>
    </xf>
    <xf numFmtId="0" fontId="28" fillId="10" borderId="42" xfId="0" applyFont="1" applyFill="1" applyBorder="1" applyAlignment="1">
      <alignment horizontal="center" vertical="center"/>
    </xf>
  </cellXfs>
  <cellStyles count="2">
    <cellStyle name="Normal" xfId="0" builtinId="0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5"/>
  <sheetViews>
    <sheetView tabSelected="1" view="pageBreakPreview" zoomScale="80" zoomScaleNormal="100" zoomScaleSheetLayoutView="80" workbookViewId="0">
      <pane xSplit="3" ySplit="3" topLeftCell="AE4" activePane="bottomRight" state="frozen"/>
      <selection pane="topRight" activeCell="C1" sqref="C1"/>
      <selection pane="bottomLeft" activeCell="A4" sqref="A4"/>
      <selection pane="bottomRight" activeCell="AE2" sqref="AE2"/>
    </sheetView>
  </sheetViews>
  <sheetFormatPr baseColWidth="10" defaultRowHeight="15"/>
  <cols>
    <col min="1" max="1" width="2" customWidth="1"/>
    <col min="3" max="3" width="14.42578125" style="67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10.85546875" bestFit="1" customWidth="1"/>
    <col min="38" max="38" width="11.5703125" style="62" bestFit="1" customWidth="1"/>
    <col min="39" max="39" width="12.28515625" style="62" bestFit="1" customWidth="1"/>
    <col min="40" max="40" width="2.7109375" customWidth="1"/>
    <col min="41" max="41" width="1" customWidth="1"/>
  </cols>
  <sheetData>
    <row r="1" spans="2:43" s="56" customFormat="1" ht="36" customHeight="1">
      <c r="C1" s="67"/>
      <c r="AL1" s="62"/>
      <c r="AM1" s="100" t="s">
        <v>134</v>
      </c>
    </row>
    <row r="2" spans="2:43" s="56" customFormat="1" ht="16.5" thickBot="1">
      <c r="B2" s="57" t="s">
        <v>90</v>
      </c>
      <c r="C2" s="63">
        <v>1</v>
      </c>
      <c r="D2" s="56">
        <f>C2+1</f>
        <v>2</v>
      </c>
      <c r="E2" s="56">
        <f t="shared" ref="E2:AI2" si="0">D2+1</f>
        <v>3</v>
      </c>
      <c r="F2" s="56">
        <f t="shared" si="0"/>
        <v>4</v>
      </c>
      <c r="G2" s="56">
        <f t="shared" si="0"/>
        <v>5</v>
      </c>
      <c r="H2" s="56">
        <f t="shared" si="0"/>
        <v>6</v>
      </c>
      <c r="I2" s="56">
        <f t="shared" si="0"/>
        <v>7</v>
      </c>
      <c r="J2" s="56">
        <f t="shared" si="0"/>
        <v>8</v>
      </c>
      <c r="K2" s="56">
        <f t="shared" si="0"/>
        <v>9</v>
      </c>
      <c r="L2" s="56">
        <f t="shared" si="0"/>
        <v>10</v>
      </c>
      <c r="M2" s="56">
        <f t="shared" si="0"/>
        <v>11</v>
      </c>
      <c r="N2" s="56">
        <f t="shared" si="0"/>
        <v>12</v>
      </c>
      <c r="O2" s="56">
        <f t="shared" si="0"/>
        <v>13</v>
      </c>
      <c r="P2" s="56">
        <f t="shared" si="0"/>
        <v>14</v>
      </c>
      <c r="Q2" s="56">
        <f t="shared" si="0"/>
        <v>15</v>
      </c>
      <c r="R2" s="56">
        <f t="shared" si="0"/>
        <v>16</v>
      </c>
      <c r="S2" s="56">
        <f t="shared" si="0"/>
        <v>17</v>
      </c>
      <c r="T2" s="56">
        <f t="shared" si="0"/>
        <v>18</v>
      </c>
      <c r="U2" s="56">
        <f t="shared" si="0"/>
        <v>19</v>
      </c>
      <c r="V2" s="56">
        <f>U2+1</f>
        <v>20</v>
      </c>
      <c r="W2" s="56">
        <f t="shared" si="0"/>
        <v>21</v>
      </c>
      <c r="X2" s="56">
        <f t="shared" si="0"/>
        <v>22</v>
      </c>
      <c r="Y2" s="56">
        <f t="shared" si="0"/>
        <v>23</v>
      </c>
      <c r="Z2" s="56">
        <f t="shared" si="0"/>
        <v>24</v>
      </c>
      <c r="AA2" s="56">
        <f t="shared" si="0"/>
        <v>25</v>
      </c>
      <c r="AB2" s="56">
        <f t="shared" si="0"/>
        <v>26</v>
      </c>
      <c r="AC2" s="56">
        <f t="shared" si="0"/>
        <v>27</v>
      </c>
      <c r="AD2" s="56">
        <f t="shared" si="0"/>
        <v>28</v>
      </c>
      <c r="AE2" s="56">
        <f t="shared" si="0"/>
        <v>29</v>
      </c>
      <c r="AF2" s="56">
        <f t="shared" si="0"/>
        <v>30</v>
      </c>
      <c r="AG2" s="56">
        <f>AF2+1</f>
        <v>31</v>
      </c>
      <c r="AH2" s="56">
        <f t="shared" si="0"/>
        <v>32</v>
      </c>
      <c r="AI2" s="56">
        <f t="shared" si="0"/>
        <v>33</v>
      </c>
      <c r="AK2" s="56" t="s">
        <v>126</v>
      </c>
      <c r="AL2" s="62" t="s">
        <v>125</v>
      </c>
      <c r="AM2" s="101">
        <f>AO2</f>
        <v>-3.1466371506506823E-3</v>
      </c>
      <c r="AO2" s="56">
        <f>AVERAGE(AO5:AO29)</f>
        <v>-3.1466371506506823E-3</v>
      </c>
    </row>
    <row r="3" spans="2:43" ht="15.75" thickBot="1">
      <c r="B3" s="97" t="s">
        <v>89</v>
      </c>
      <c r="C3" s="98" t="s">
        <v>124</v>
      </c>
      <c r="D3" s="99" t="s">
        <v>91</v>
      </c>
      <c r="E3" s="99" t="s">
        <v>92</v>
      </c>
      <c r="F3" s="99" t="s">
        <v>93</v>
      </c>
      <c r="G3" s="99" t="s">
        <v>94</v>
      </c>
      <c r="H3" s="99" t="s">
        <v>95</v>
      </c>
      <c r="I3" s="99" t="s">
        <v>96</v>
      </c>
      <c r="J3" s="99" t="s">
        <v>97</v>
      </c>
      <c r="K3" s="99" t="s">
        <v>98</v>
      </c>
      <c r="L3" s="99" t="s">
        <v>99</v>
      </c>
      <c r="M3" s="99" t="s">
        <v>100</v>
      </c>
      <c r="N3" s="99" t="s">
        <v>101</v>
      </c>
      <c r="O3" s="99" t="s">
        <v>102</v>
      </c>
      <c r="P3" s="99" t="s">
        <v>103</v>
      </c>
      <c r="Q3" s="99" t="s">
        <v>104</v>
      </c>
      <c r="R3" s="99" t="s">
        <v>105</v>
      </c>
      <c r="S3" s="99" t="s">
        <v>106</v>
      </c>
      <c r="T3" s="99" t="s">
        <v>107</v>
      </c>
      <c r="U3" s="99" t="s">
        <v>108</v>
      </c>
      <c r="V3" s="99" t="s">
        <v>109</v>
      </c>
      <c r="W3" s="99" t="s">
        <v>110</v>
      </c>
      <c r="X3" s="99" t="s">
        <v>111</v>
      </c>
      <c r="Y3" s="99" t="s">
        <v>112</v>
      </c>
      <c r="Z3" s="99" t="s">
        <v>113</v>
      </c>
      <c r="AA3" s="99" t="s">
        <v>114</v>
      </c>
      <c r="AB3" s="99" t="s">
        <v>115</v>
      </c>
      <c r="AC3" s="99" t="s">
        <v>116</v>
      </c>
      <c r="AD3" s="99" t="s">
        <v>122</v>
      </c>
      <c r="AE3" s="99" t="s">
        <v>117</v>
      </c>
      <c r="AF3" s="99" t="s">
        <v>118</v>
      </c>
      <c r="AG3" s="99" t="s">
        <v>119</v>
      </c>
      <c r="AH3" s="99" t="s">
        <v>120</v>
      </c>
      <c r="AI3" s="99" t="s">
        <v>121</v>
      </c>
      <c r="AJ3" s="99" t="s">
        <v>123</v>
      </c>
      <c r="AK3" s="58"/>
      <c r="AL3" s="78"/>
    </row>
    <row r="4" spans="2:43">
      <c r="B4" s="59">
        <f>B5+1</f>
        <v>41851</v>
      </c>
      <c r="C4" s="64">
        <f>PIQ!N8</f>
        <v>78597.717000000004</v>
      </c>
      <c r="D4" s="68">
        <f>'AERnn C'!U6</f>
        <v>148</v>
      </c>
      <c r="E4" s="68">
        <f>'AER S'!U6</f>
        <v>18</v>
      </c>
      <c r="F4" s="68">
        <f>Avery!U6</f>
        <v>44</v>
      </c>
      <c r="G4" s="68">
        <f>Beach!U6</f>
        <v>6</v>
      </c>
      <c r="H4" s="68">
        <f>Bravo!U6</f>
        <v>0</v>
      </c>
      <c r="I4" s="68">
        <f>Comex!U6</f>
        <v>24980</v>
      </c>
      <c r="J4" s="68">
        <f>Copper!U6</f>
        <v>22</v>
      </c>
      <c r="K4" s="68">
        <f>Crown!U6</f>
        <v>245</v>
      </c>
      <c r="L4" s="68">
        <f>DREnc!U6</f>
        <v>126</v>
      </c>
      <c r="M4" s="68">
        <f>Eaton!U6</f>
        <v>268</v>
      </c>
      <c r="N4" s="68">
        <f>Elicamex!U6</f>
        <v>196</v>
      </c>
      <c r="O4" s="68">
        <f>Euro!U6</f>
        <v>3561</v>
      </c>
      <c r="P4" s="68">
        <f>Foam!U6</f>
        <v>673</v>
      </c>
      <c r="Q4" s="68">
        <f>Fracsa!U6</f>
        <v>9086</v>
      </c>
      <c r="R4" s="68">
        <f>Hitachi!U6</f>
        <v>653</v>
      </c>
      <c r="S4" s="68">
        <f>Ipc!U6</f>
        <v>1196</v>
      </c>
      <c r="T4" s="68">
        <f>Jafra!U6</f>
        <v>829</v>
      </c>
      <c r="U4" s="68">
        <f>'KH Méx'!U6</f>
        <v>0</v>
      </c>
      <c r="V4" s="68">
        <f>Kluber!U6</f>
        <v>110</v>
      </c>
      <c r="W4" s="68">
        <f>Messier!U6</f>
        <v>915</v>
      </c>
      <c r="X4" s="68">
        <f>Metokote!U6</f>
        <v>169</v>
      </c>
      <c r="Y4" s="68">
        <f>Mpi!U6</f>
        <v>0</v>
      </c>
      <c r="Z4" s="68">
        <f>Narmex!U6</f>
        <v>376</v>
      </c>
      <c r="AA4" s="68">
        <f>Norgren!U6</f>
        <v>290</v>
      </c>
      <c r="AB4" s="68">
        <f>Rohm!U6</f>
        <v>1472</v>
      </c>
      <c r="AC4" s="68">
        <f>Ronal!U6</f>
        <v>23268</v>
      </c>
      <c r="AD4" s="68">
        <f>Samsung!U6</f>
        <v>1048</v>
      </c>
      <c r="AE4" s="68">
        <f>Securency!U6</f>
        <v>300</v>
      </c>
      <c r="AF4" s="68">
        <f>Tafime!U6</f>
        <v>6692</v>
      </c>
      <c r="AG4" s="68">
        <f>'Frenos Trw'!U6</f>
        <v>736</v>
      </c>
      <c r="AH4" s="68">
        <f>Valeo!U6</f>
        <v>287</v>
      </c>
      <c r="AI4" s="69">
        <f>Vrk!U6</f>
        <v>221</v>
      </c>
      <c r="AJ4" s="70">
        <f>SUM(D4:AI4)</f>
        <v>77935</v>
      </c>
      <c r="AK4" s="79">
        <f>C4-AJ4</f>
        <v>662.71700000000419</v>
      </c>
      <c r="AL4" s="85">
        <f t="shared" ref="AL4:AL6" si="1">(AJ4-C4)/C4</f>
        <v>-8.4317589021065866E-3</v>
      </c>
      <c r="AM4" s="88" t="s">
        <v>127</v>
      </c>
      <c r="AN4" s="77"/>
    </row>
    <row r="5" spans="2:43" ht="15.75" thickBot="1">
      <c r="B5" s="59">
        <f t="shared" ref="B5:B32" si="2">B6+1</f>
        <v>41850</v>
      </c>
      <c r="C5" s="64">
        <f>PIQ!N9</f>
        <v>71118.622000000003</v>
      </c>
      <c r="D5" s="68">
        <f>'AERnn C'!U7</f>
        <v>257</v>
      </c>
      <c r="E5" s="68">
        <f>'AER S'!U7</f>
        <v>83</v>
      </c>
      <c r="F5" s="68">
        <f>Avery!U7</f>
        <v>70</v>
      </c>
      <c r="G5" s="68">
        <f>Beach!U7</f>
        <v>5</v>
      </c>
      <c r="H5" s="68">
        <f>Bravo!U7</f>
        <v>0</v>
      </c>
      <c r="I5" s="68">
        <f>Comex!U7</f>
        <v>17519</v>
      </c>
      <c r="J5" s="68">
        <f>Copper!U7</f>
        <v>23</v>
      </c>
      <c r="K5" s="68">
        <f>Crown!U7</f>
        <v>444</v>
      </c>
      <c r="L5" s="68">
        <f>DREnc!U7</f>
        <v>0</v>
      </c>
      <c r="M5" s="68">
        <f>Eaton!U7</f>
        <v>261</v>
      </c>
      <c r="N5" s="68">
        <f>Elicamex!U7</f>
        <v>33</v>
      </c>
      <c r="O5" s="68">
        <f>Euro!U7</f>
        <v>1903</v>
      </c>
      <c r="P5" s="68">
        <f>Foam!U7</f>
        <v>0</v>
      </c>
      <c r="Q5" s="68">
        <f>Fracsa!U7</f>
        <v>7914</v>
      </c>
      <c r="R5" s="68">
        <f>Hitachi!U7</f>
        <v>931</v>
      </c>
      <c r="S5" s="68">
        <f>Ipc!U7</f>
        <v>791</v>
      </c>
      <c r="T5" s="68">
        <f>Jafra!U7</f>
        <v>483</v>
      </c>
      <c r="U5" s="68">
        <f>'KH Méx'!U7</f>
        <v>0</v>
      </c>
      <c r="V5" s="68">
        <f>Kluber!U7</f>
        <v>0</v>
      </c>
      <c r="W5" s="68">
        <f>Messier!U7</f>
        <v>917</v>
      </c>
      <c r="X5" s="68">
        <f>Metokote!U7</f>
        <v>595</v>
      </c>
      <c r="Y5" s="68">
        <f>Mpi!U7</f>
        <v>0</v>
      </c>
      <c r="Z5" s="68">
        <f>Narmex!U7</f>
        <v>37</v>
      </c>
      <c r="AA5" s="68">
        <f>Norgren!U7</f>
        <v>396</v>
      </c>
      <c r="AB5" s="68">
        <f>Rohm!U7</f>
        <v>1611</v>
      </c>
      <c r="AC5" s="68">
        <f>Ronal!U7</f>
        <v>24735</v>
      </c>
      <c r="AD5" s="68">
        <f>Samsung!U7</f>
        <v>44</v>
      </c>
      <c r="AE5" s="68">
        <f>Securency!U7</f>
        <v>1422</v>
      </c>
      <c r="AF5" s="68">
        <f>Tafime!U7</f>
        <v>7382</v>
      </c>
      <c r="AG5" s="68">
        <f>'Frenos Trw'!U7</f>
        <v>423</v>
      </c>
      <c r="AH5" s="68">
        <f>Valeo!U7</f>
        <v>61</v>
      </c>
      <c r="AI5" s="69">
        <f>Vrk!U7</f>
        <v>1799</v>
      </c>
      <c r="AJ5" s="70">
        <f t="shared" ref="AJ5:AJ34" si="3">SUM(D5:AI5)</f>
        <v>70139</v>
      </c>
      <c r="AK5" s="79">
        <f t="shared" ref="AK5:AK34" si="4">C5-AJ5</f>
        <v>979.62200000000303</v>
      </c>
      <c r="AL5" s="86">
        <f t="shared" si="1"/>
        <v>-1.3774479488649303E-2</v>
      </c>
      <c r="AM5" s="92">
        <f>AVERAGE(AL4:AL6)</f>
        <v>6.7798652544196663E-3</v>
      </c>
      <c r="AO5">
        <f>AN5</f>
        <v>0</v>
      </c>
    </row>
    <row r="6" spans="2:43" ht="15.75" thickBot="1">
      <c r="B6" s="59">
        <f t="shared" si="2"/>
        <v>41849</v>
      </c>
      <c r="C6" s="138">
        <f>PIQ!N10</f>
        <v>103069.80900000001</v>
      </c>
      <c r="D6" s="68">
        <f>'AERnn C'!U8</f>
        <v>453</v>
      </c>
      <c r="E6" s="68">
        <f>'AER S'!U8</f>
        <v>270</v>
      </c>
      <c r="F6" s="68">
        <f>Avery!U8</f>
        <v>1578</v>
      </c>
      <c r="G6" s="68">
        <f>Beach!U8</f>
        <v>13</v>
      </c>
      <c r="H6" s="68">
        <f>Bravo!U8</f>
        <v>2267</v>
      </c>
      <c r="I6" s="68">
        <f>Comex!U8</f>
        <v>20584</v>
      </c>
      <c r="J6" s="68">
        <f>Copper!U8</f>
        <v>33</v>
      </c>
      <c r="K6" s="68">
        <f>Crown!U8</f>
        <v>1065</v>
      </c>
      <c r="L6" s="68">
        <f>DREnc!U8</f>
        <v>210</v>
      </c>
      <c r="M6" s="68">
        <f>Eaton!U8</f>
        <v>294</v>
      </c>
      <c r="N6" s="68">
        <f>Elicamex!U8</f>
        <v>81</v>
      </c>
      <c r="O6" s="68">
        <f>Euro!U8</f>
        <v>1661</v>
      </c>
      <c r="P6" s="68">
        <f>Foam!U8</f>
        <v>0</v>
      </c>
      <c r="Q6" s="68">
        <f>Fracsa!U8</f>
        <v>10678</v>
      </c>
      <c r="R6" s="68">
        <f>Hitachi!U8</f>
        <v>2073</v>
      </c>
      <c r="S6" s="68">
        <f>Ipc!U8</f>
        <v>2620</v>
      </c>
      <c r="T6" s="68">
        <f>Jafra!U8</f>
        <v>1463</v>
      </c>
      <c r="U6" s="68">
        <f>'KH Méx'!U8</f>
        <v>72</v>
      </c>
      <c r="V6" s="68">
        <f>Kluber!U8</f>
        <v>176</v>
      </c>
      <c r="W6" s="68">
        <f>Messier!U8</f>
        <v>1113</v>
      </c>
      <c r="X6" s="68">
        <f>Metokote!U8</f>
        <v>1387</v>
      </c>
      <c r="Y6" s="68">
        <f>Mpi!U8</f>
        <v>0</v>
      </c>
      <c r="Z6" s="68">
        <f>Narmex!U8</f>
        <v>1629</v>
      </c>
      <c r="AA6" s="68">
        <f>Norgren!U8</f>
        <v>677</v>
      </c>
      <c r="AB6" s="68">
        <f>Rohm!U8</f>
        <v>1262</v>
      </c>
      <c r="AC6" s="68">
        <f>Ronal!U8</f>
        <v>25034</v>
      </c>
      <c r="AD6" s="68">
        <f>Samsung!U8</f>
        <v>15068</v>
      </c>
      <c r="AE6" s="68">
        <f>Securency!U8</f>
        <v>2013</v>
      </c>
      <c r="AF6" s="68">
        <f>Tafime!U8</f>
        <v>7442</v>
      </c>
      <c r="AG6" s="68">
        <f>'Frenos Trw'!U8</f>
        <v>3143</v>
      </c>
      <c r="AH6" s="68">
        <f>Valeo!U8</f>
        <v>1088</v>
      </c>
      <c r="AI6" s="69">
        <f>Vrk!U8</f>
        <v>2008</v>
      </c>
      <c r="AJ6" s="70">
        <f t="shared" si="3"/>
        <v>107455</v>
      </c>
      <c r="AK6" s="139">
        <f t="shared" si="4"/>
        <v>-4385.1909999999916</v>
      </c>
      <c r="AL6" s="86">
        <f t="shared" si="1"/>
        <v>4.2545834154014889E-2</v>
      </c>
      <c r="AM6" s="93" t="s">
        <v>129</v>
      </c>
    </row>
    <row r="7" spans="2:43">
      <c r="B7" s="60">
        <f t="shared" si="2"/>
        <v>41848</v>
      </c>
      <c r="C7" s="65">
        <f>PIQ!N11</f>
        <v>119707.001</v>
      </c>
      <c r="D7" s="71">
        <f>'AERnn C'!U9</f>
        <v>528</v>
      </c>
      <c r="E7" s="71">
        <f>'AER S'!U9</f>
        <v>247</v>
      </c>
      <c r="F7" s="71">
        <f>Avery!U9</f>
        <v>3120</v>
      </c>
      <c r="G7" s="71">
        <f>Beach!U9</f>
        <v>20</v>
      </c>
      <c r="H7" s="71">
        <f>Bravo!U9</f>
        <v>4951</v>
      </c>
      <c r="I7" s="71">
        <f>Comex!U9</f>
        <v>19383</v>
      </c>
      <c r="J7" s="71">
        <f>Copper!U9</f>
        <v>81</v>
      </c>
      <c r="K7" s="71">
        <f>Crown!U9</f>
        <v>1203</v>
      </c>
      <c r="L7" s="71">
        <f>DREnc!U9</f>
        <v>930</v>
      </c>
      <c r="M7" s="71">
        <f>Eaton!U9</f>
        <v>314</v>
      </c>
      <c r="N7" s="71">
        <f>Elicamex!U9</f>
        <v>87</v>
      </c>
      <c r="O7" s="71">
        <f>Euro!U9</f>
        <v>2966</v>
      </c>
      <c r="P7" s="71">
        <f>Foam!U9</f>
        <v>4573</v>
      </c>
      <c r="Q7" s="71">
        <f>Fracsa!U9</f>
        <v>9945</v>
      </c>
      <c r="R7" s="71">
        <f>Hitachi!U9</f>
        <v>2165</v>
      </c>
      <c r="S7" s="71">
        <f>Ipc!U9</f>
        <v>2805</v>
      </c>
      <c r="T7" s="71">
        <f>Jafra!U9</f>
        <v>1481</v>
      </c>
      <c r="U7" s="71">
        <f>'KH Méx'!U9</f>
        <v>23</v>
      </c>
      <c r="V7" s="71">
        <f>Kluber!U9</f>
        <v>447</v>
      </c>
      <c r="W7" s="71">
        <f>Messier!U9</f>
        <v>1111</v>
      </c>
      <c r="X7" s="71">
        <f>Metokote!U9</f>
        <v>1345</v>
      </c>
      <c r="Y7" s="71">
        <f>Mpi!U9</f>
        <v>0</v>
      </c>
      <c r="Z7" s="71">
        <f>Narmex!U9</f>
        <v>1797</v>
      </c>
      <c r="AA7" s="71">
        <f>Norgren!U9</f>
        <v>681</v>
      </c>
      <c r="AB7" s="71">
        <f>Rohm!U9</f>
        <v>1151</v>
      </c>
      <c r="AC7" s="71">
        <f>Ronal!U9</f>
        <v>23789</v>
      </c>
      <c r="AD7" s="71">
        <f>Samsung!U9</f>
        <v>18134</v>
      </c>
      <c r="AE7" s="71">
        <f>Securency!U9</f>
        <v>1952</v>
      </c>
      <c r="AF7" s="71">
        <f>Tafime!U9</f>
        <v>7019</v>
      </c>
      <c r="AG7" s="71">
        <f>'Frenos Trw'!U9</f>
        <v>3289</v>
      </c>
      <c r="AH7" s="71">
        <f>Valeo!U9</f>
        <v>1251</v>
      </c>
      <c r="AI7" s="72">
        <f>Vrk!U9</f>
        <v>2077</v>
      </c>
      <c r="AJ7" s="73">
        <f t="shared" si="3"/>
        <v>118865</v>
      </c>
      <c r="AK7" s="140">
        <f t="shared" si="4"/>
        <v>842.00100000000384</v>
      </c>
      <c r="AL7" s="89">
        <f t="shared" ref="AL7:AL13" si="5">(AJ7-C7)/C7</f>
        <v>-7.0338492566529489E-3</v>
      </c>
      <c r="AM7" s="90" t="s">
        <v>127</v>
      </c>
      <c r="AN7" s="77"/>
    </row>
    <row r="8" spans="2:43" ht="15.75" thickBot="1">
      <c r="B8" s="60">
        <f t="shared" si="2"/>
        <v>41847</v>
      </c>
      <c r="C8" s="65">
        <f>PIQ!N12</f>
        <v>119959.90000000001</v>
      </c>
      <c r="D8" s="71">
        <f>'AERnn C'!U10</f>
        <v>477</v>
      </c>
      <c r="E8" s="71">
        <f>'AER S'!U10</f>
        <v>270</v>
      </c>
      <c r="F8" s="71">
        <f>Avery!U10</f>
        <v>2853</v>
      </c>
      <c r="G8" s="71">
        <f>Beach!U10</f>
        <v>23</v>
      </c>
      <c r="H8" s="71">
        <f>Bravo!U10</f>
        <v>5029</v>
      </c>
      <c r="I8" s="71">
        <f>Comex!U10</f>
        <v>18504</v>
      </c>
      <c r="J8" s="71">
        <f>Copper!U10</f>
        <v>53</v>
      </c>
      <c r="K8" s="71">
        <f>Crown!U10</f>
        <v>1104</v>
      </c>
      <c r="L8" s="71">
        <f>DREnc!U10</f>
        <v>1065</v>
      </c>
      <c r="M8" s="71">
        <f>Eaton!U10</f>
        <v>303</v>
      </c>
      <c r="N8" s="71">
        <f>Elicamex!U10</f>
        <v>263</v>
      </c>
      <c r="O8" s="71">
        <f>Euro!U10</f>
        <v>4349</v>
      </c>
      <c r="P8" s="71">
        <f>Foam!U10</f>
        <v>4631</v>
      </c>
      <c r="Q8" s="71">
        <f>Fracsa!U10</f>
        <v>8132</v>
      </c>
      <c r="R8" s="71">
        <f>Hitachi!U10</f>
        <v>1991</v>
      </c>
      <c r="S8" s="71">
        <f>Ipc!U10</f>
        <v>2699</v>
      </c>
      <c r="T8" s="71">
        <f>Jafra!U10</f>
        <v>1607</v>
      </c>
      <c r="U8" s="71">
        <f>'KH Méx'!U10</f>
        <v>0</v>
      </c>
      <c r="V8" s="71">
        <f>Kluber!U10</f>
        <v>336</v>
      </c>
      <c r="W8" s="71">
        <f>Messier!U10</f>
        <v>1020</v>
      </c>
      <c r="X8" s="71">
        <f>Metokote!U10</f>
        <v>1357</v>
      </c>
      <c r="Y8" s="71">
        <f>Mpi!U10</f>
        <v>0</v>
      </c>
      <c r="Z8" s="71">
        <f>Narmex!U10</f>
        <v>1719</v>
      </c>
      <c r="AA8" s="71">
        <f>Norgren!U10</f>
        <v>684</v>
      </c>
      <c r="AB8" s="71">
        <f>Rohm!U10</f>
        <v>1438</v>
      </c>
      <c r="AC8" s="71">
        <f>Ronal!U10</f>
        <v>24593</v>
      </c>
      <c r="AD8" s="71">
        <f>Samsung!U10</f>
        <v>18798</v>
      </c>
      <c r="AE8" s="71">
        <f>Securency!U10</f>
        <v>1193</v>
      </c>
      <c r="AF8" s="71">
        <f>Tafime!U10</f>
        <v>7796</v>
      </c>
      <c r="AG8" s="71">
        <f>'Frenos Trw'!U10</f>
        <v>3345</v>
      </c>
      <c r="AH8" s="71">
        <f>Valeo!U10</f>
        <v>1204</v>
      </c>
      <c r="AI8" s="72">
        <f>Vrk!U10</f>
        <v>2242</v>
      </c>
      <c r="AJ8" s="73">
        <f t="shared" si="3"/>
        <v>119078</v>
      </c>
      <c r="AK8" s="140">
        <f t="shared" si="4"/>
        <v>881.90000000000873</v>
      </c>
      <c r="AL8" s="91">
        <f t="shared" si="5"/>
        <v>-7.3516233341308947E-3</v>
      </c>
      <c r="AM8" s="96">
        <f>AVERAGE(AL7:AL13)</f>
        <v>9.0977403353481034E-3</v>
      </c>
      <c r="AO8" s="77">
        <f>AM8</f>
        <v>9.0977403353481034E-3</v>
      </c>
    </row>
    <row r="9" spans="2:43">
      <c r="B9" s="60">
        <f t="shared" si="2"/>
        <v>41846</v>
      </c>
      <c r="C9" s="65">
        <f>PIQ!N13</f>
        <v>124234.444</v>
      </c>
      <c r="D9" s="71">
        <f>'AERnn C'!U11</f>
        <v>385</v>
      </c>
      <c r="E9" s="71">
        <f>'AER S'!U11</f>
        <v>335</v>
      </c>
      <c r="F9" s="71">
        <f>Avery!U11</f>
        <v>2997</v>
      </c>
      <c r="G9" s="71">
        <f>Beach!U11</f>
        <v>26</v>
      </c>
      <c r="H9" s="71">
        <f>Bravo!U11</f>
        <v>4830</v>
      </c>
      <c r="I9" s="71">
        <f>Comex!U11</f>
        <v>21690</v>
      </c>
      <c r="J9" s="71">
        <f>Copper!U11</f>
        <v>49</v>
      </c>
      <c r="K9" s="71">
        <f>Crown!U11</f>
        <v>1146</v>
      </c>
      <c r="L9" s="71">
        <f>DREnc!U11</f>
        <v>1125</v>
      </c>
      <c r="M9" s="71">
        <f>Eaton!U11</f>
        <v>307</v>
      </c>
      <c r="N9" s="71">
        <f>Elicamex!U11</f>
        <v>507</v>
      </c>
      <c r="O9" s="71">
        <f>Euro!U11</f>
        <v>4197</v>
      </c>
      <c r="P9" s="71">
        <f>Foam!U11</f>
        <v>5164</v>
      </c>
      <c r="Q9" s="71">
        <f>Fracsa!U11</f>
        <v>9435</v>
      </c>
      <c r="R9" s="71">
        <f>Hitachi!U11</f>
        <v>2024</v>
      </c>
      <c r="S9" s="71">
        <f>Ipc!U11</f>
        <v>2907</v>
      </c>
      <c r="T9" s="71">
        <f>Jafra!U11</f>
        <v>1378</v>
      </c>
      <c r="U9" s="71">
        <f>'KH Méx'!U11</f>
        <v>0</v>
      </c>
      <c r="V9" s="71">
        <f>Kluber!U11</f>
        <v>105</v>
      </c>
      <c r="W9" s="71">
        <f>Messier!U11</f>
        <v>1105</v>
      </c>
      <c r="X9" s="71">
        <f>Metokote!U11</f>
        <v>1336</v>
      </c>
      <c r="Y9" s="71">
        <f>Mpi!U11</f>
        <v>0</v>
      </c>
      <c r="Z9" s="71">
        <f>Narmex!U11</f>
        <v>1660</v>
      </c>
      <c r="AA9" s="71">
        <f>Norgren!U11</f>
        <v>671</v>
      </c>
      <c r="AB9" s="71">
        <f>Rohm!U11</f>
        <v>1542</v>
      </c>
      <c r="AC9" s="71">
        <f>Ronal!U11</f>
        <v>23708</v>
      </c>
      <c r="AD9" s="71">
        <f>Samsung!U11</f>
        <v>19362</v>
      </c>
      <c r="AE9" s="71">
        <f>Securency!U11</f>
        <v>1123</v>
      </c>
      <c r="AF9" s="71">
        <f>Tafime!U11</f>
        <v>7485</v>
      </c>
      <c r="AG9" s="71">
        <f>'Frenos Trw'!U11</f>
        <v>3275</v>
      </c>
      <c r="AH9" s="71">
        <f>Valeo!U11</f>
        <v>1185</v>
      </c>
      <c r="AI9" s="72">
        <f>Vrk!U11</f>
        <v>2336</v>
      </c>
      <c r="AJ9" s="73">
        <f t="shared" si="3"/>
        <v>123395</v>
      </c>
      <c r="AK9" s="140">
        <f t="shared" si="4"/>
        <v>839.44400000000314</v>
      </c>
      <c r="AL9" s="91">
        <f t="shared" si="5"/>
        <v>-6.7569344939476137E-3</v>
      </c>
      <c r="AM9" s="93" t="s">
        <v>133</v>
      </c>
    </row>
    <row r="10" spans="2:43">
      <c r="B10" s="60">
        <f t="shared" si="2"/>
        <v>41845</v>
      </c>
      <c r="C10" s="65">
        <f>PIQ!N14</f>
        <v>130301.43699999999</v>
      </c>
      <c r="D10" s="71">
        <f>'AERnn C'!U12</f>
        <v>365</v>
      </c>
      <c r="E10" s="71">
        <f>'AER S'!U12</f>
        <v>342</v>
      </c>
      <c r="F10" s="71">
        <f>Avery!U12</f>
        <v>3343</v>
      </c>
      <c r="G10" s="71">
        <f>Beach!U12</f>
        <v>36</v>
      </c>
      <c r="H10" s="71">
        <f>Bravo!U12</f>
        <v>4861</v>
      </c>
      <c r="I10" s="71">
        <f>Comex!U12</f>
        <v>26782</v>
      </c>
      <c r="J10" s="71">
        <f>Copper!U12</f>
        <v>65</v>
      </c>
      <c r="K10" s="71">
        <f>Crown!U12</f>
        <v>1211</v>
      </c>
      <c r="L10" s="71">
        <f>DREnc!U12</f>
        <v>1256</v>
      </c>
      <c r="M10" s="71">
        <f>Eaton!U12</f>
        <v>300</v>
      </c>
      <c r="N10" s="71">
        <f>Elicamex!U12</f>
        <v>267</v>
      </c>
      <c r="O10" s="71">
        <f>Euro!U12</f>
        <v>4355</v>
      </c>
      <c r="P10" s="71">
        <f>Foam!U12</f>
        <v>4586</v>
      </c>
      <c r="Q10" s="71">
        <f>Fracsa!U12</f>
        <v>11085</v>
      </c>
      <c r="R10" s="71">
        <f>Hitachi!U12</f>
        <v>2182</v>
      </c>
      <c r="S10" s="71">
        <f>Ipc!U12</f>
        <v>2767</v>
      </c>
      <c r="T10" s="71">
        <f>Jafra!U12</f>
        <v>1439</v>
      </c>
      <c r="U10" s="71">
        <f>'KH Méx'!U12</f>
        <v>0</v>
      </c>
      <c r="V10" s="71">
        <f>Kluber!U12</f>
        <v>473</v>
      </c>
      <c r="W10" s="71">
        <f>Messier!U12</f>
        <v>1158</v>
      </c>
      <c r="X10" s="71">
        <f>Metokote!U12</f>
        <v>1374</v>
      </c>
      <c r="Y10" s="71">
        <f>Mpi!U12</f>
        <v>0</v>
      </c>
      <c r="Z10" s="71">
        <f>Narmex!U12</f>
        <v>1682</v>
      </c>
      <c r="AA10" s="71">
        <f>Norgren!U12</f>
        <v>649</v>
      </c>
      <c r="AB10" s="71">
        <f>Rohm!U12</f>
        <v>1421</v>
      </c>
      <c r="AC10" s="71">
        <f>Ronal!U12</f>
        <v>23333</v>
      </c>
      <c r="AD10" s="71">
        <f>Samsung!U12</f>
        <v>18138</v>
      </c>
      <c r="AE10" s="71">
        <f>Securency!U12</f>
        <v>1361</v>
      </c>
      <c r="AF10" s="71">
        <f>Tafime!U12</f>
        <v>7565</v>
      </c>
      <c r="AG10" s="71">
        <f>'Frenos Trw'!U12</f>
        <v>3388</v>
      </c>
      <c r="AH10" s="71">
        <f>Valeo!U12</f>
        <v>1190</v>
      </c>
      <c r="AI10" s="72">
        <f>Vrk!U12</f>
        <v>2668</v>
      </c>
      <c r="AJ10" s="73">
        <f t="shared" si="3"/>
        <v>129642</v>
      </c>
      <c r="AK10" s="140">
        <f t="shared" si="4"/>
        <v>659.4369999999908</v>
      </c>
      <c r="AL10" s="91">
        <f t="shared" si="5"/>
        <v>-5.0608574639126264E-3</v>
      </c>
      <c r="AM10" s="94" t="s">
        <v>132</v>
      </c>
    </row>
    <row r="11" spans="2:43">
      <c r="B11" s="60">
        <f t="shared" si="2"/>
        <v>41844</v>
      </c>
      <c r="C11" s="137">
        <f>PIQ!N15</f>
        <v>73797.233999999997</v>
      </c>
      <c r="D11" s="71">
        <f>'AERnn C'!U13</f>
        <v>293</v>
      </c>
      <c r="E11" s="71">
        <f>'AER S'!U13</f>
        <v>36</v>
      </c>
      <c r="F11" s="71">
        <f>Avery!U13</f>
        <v>177</v>
      </c>
      <c r="G11" s="71">
        <f>Beach!U13</f>
        <v>9</v>
      </c>
      <c r="H11" s="71">
        <f>Bravo!U13</f>
        <v>4642</v>
      </c>
      <c r="I11" s="71">
        <f>Comex!U13</f>
        <v>21169</v>
      </c>
      <c r="J11" s="71">
        <f>Copper!U13</f>
        <v>16</v>
      </c>
      <c r="K11" s="71">
        <f>Crown!U13</f>
        <v>247</v>
      </c>
      <c r="L11" s="71">
        <f>DREnc!U13</f>
        <v>123</v>
      </c>
      <c r="M11" s="71">
        <f>Eaton!U13</f>
        <v>262</v>
      </c>
      <c r="N11" s="71">
        <f>Elicamex!U13</f>
        <v>28</v>
      </c>
      <c r="O11" s="71">
        <f>Euro!U13</f>
        <v>3878</v>
      </c>
      <c r="P11" s="71">
        <f>Foam!U13</f>
        <v>621</v>
      </c>
      <c r="Q11" s="71">
        <f>Fracsa!U13</f>
        <v>8676</v>
      </c>
      <c r="R11" s="71">
        <f>Hitachi!U13</f>
        <v>227</v>
      </c>
      <c r="S11" s="71">
        <f>Ipc!U13</f>
        <v>1054</v>
      </c>
      <c r="T11" s="71">
        <f>Jafra!U13</f>
        <v>817</v>
      </c>
      <c r="U11" s="71">
        <f>'KH Méx'!U13</f>
        <v>0</v>
      </c>
      <c r="V11" s="71">
        <f>Kluber!U13</f>
        <v>113</v>
      </c>
      <c r="W11" s="71">
        <f>Messier!U13</f>
        <v>904</v>
      </c>
      <c r="X11" s="71">
        <f>Metokote!U13</f>
        <v>398</v>
      </c>
      <c r="Y11" s="71">
        <f>Mpi!U13</f>
        <v>0</v>
      </c>
      <c r="Z11" s="71">
        <f>Narmex!U13</f>
        <v>1069</v>
      </c>
      <c r="AA11" s="71">
        <f>Norgren!U13</f>
        <v>351</v>
      </c>
      <c r="AB11" s="71">
        <f>Rohm!U13</f>
        <v>1506</v>
      </c>
      <c r="AC11" s="71">
        <f>Ronal!U13</f>
        <v>20612</v>
      </c>
      <c r="AD11" s="71">
        <f>Samsung!U13</f>
        <v>1867</v>
      </c>
      <c r="AE11" s="71">
        <f>Securency!U13</f>
        <v>260</v>
      </c>
      <c r="AF11" s="71">
        <f>Tafime!U13</f>
        <v>7538</v>
      </c>
      <c r="AG11" s="71">
        <f>'Frenos Trw'!U13</f>
        <v>943</v>
      </c>
      <c r="AH11" s="71">
        <f>Valeo!U13</f>
        <v>215</v>
      </c>
      <c r="AI11" s="72">
        <f>Vrk!U13</f>
        <v>578</v>
      </c>
      <c r="AJ11" s="73">
        <f t="shared" si="3"/>
        <v>78629</v>
      </c>
      <c r="AK11" s="140">
        <f t="shared" si="4"/>
        <v>-4831.7660000000033</v>
      </c>
      <c r="AL11" s="83">
        <f t="shared" si="5"/>
        <v>6.5473537937749848E-2</v>
      </c>
    </row>
    <row r="12" spans="2:43">
      <c r="B12" s="60">
        <f t="shared" si="2"/>
        <v>41843</v>
      </c>
      <c r="C12" s="65">
        <f>PIQ!N16</f>
        <v>79715.423999999999</v>
      </c>
      <c r="D12" s="71">
        <f>'AERnn C'!U14</f>
        <v>321</v>
      </c>
      <c r="E12" s="71">
        <f>'AER S'!U14</f>
        <v>13</v>
      </c>
      <c r="F12" s="71">
        <f>Avery!U14</f>
        <v>16</v>
      </c>
      <c r="G12" s="71">
        <f>Beach!U14</f>
        <v>6</v>
      </c>
      <c r="H12" s="71">
        <f>Bravo!U14</f>
        <v>4279</v>
      </c>
      <c r="I12" s="71">
        <f>Comex!U14</f>
        <v>21835</v>
      </c>
      <c r="J12" s="71">
        <f>Copper!U14</f>
        <v>12</v>
      </c>
      <c r="K12" s="71">
        <f>Crown!U14</f>
        <v>556</v>
      </c>
      <c r="L12" s="71">
        <f>DREnc!U14</f>
        <v>58</v>
      </c>
      <c r="M12" s="71">
        <f>Eaton!U14</f>
        <v>248</v>
      </c>
      <c r="N12" s="71">
        <f>Elicamex!U14</f>
        <v>24</v>
      </c>
      <c r="O12" s="71">
        <f>Euro!U14</f>
        <v>4111</v>
      </c>
      <c r="P12" s="71">
        <f>Foam!U14</f>
        <v>0</v>
      </c>
      <c r="Q12" s="71">
        <f>Fracsa!U14</f>
        <v>8706</v>
      </c>
      <c r="R12" s="71">
        <f>Hitachi!U14</f>
        <v>10</v>
      </c>
      <c r="S12" s="71">
        <f>Ipc!U14</f>
        <v>673</v>
      </c>
      <c r="T12" s="71">
        <f>Jafra!U14</f>
        <v>551</v>
      </c>
      <c r="U12" s="71">
        <f>'KH Méx'!U14</f>
        <v>0</v>
      </c>
      <c r="V12" s="71">
        <f>Kluber!U14</f>
        <v>0</v>
      </c>
      <c r="W12" s="71">
        <f>Messier!U14</f>
        <v>1008</v>
      </c>
      <c r="X12" s="71">
        <f>Metokote!U14</f>
        <v>805</v>
      </c>
      <c r="Y12" s="71">
        <f>Mpi!U14</f>
        <v>0</v>
      </c>
      <c r="Z12" s="71">
        <f>Narmex!U14</f>
        <v>346</v>
      </c>
      <c r="AA12" s="71">
        <f>Norgren!U14</f>
        <v>424</v>
      </c>
      <c r="AB12" s="71">
        <f>Rohm!U14</f>
        <v>1373</v>
      </c>
      <c r="AC12" s="71">
        <f>Ronal!U14</f>
        <v>23868</v>
      </c>
      <c r="AD12" s="71">
        <f>Samsung!U14</f>
        <v>29</v>
      </c>
      <c r="AE12" s="71">
        <f>Securency!U14</f>
        <v>782</v>
      </c>
      <c r="AF12" s="71">
        <f>Tafime!U14</f>
        <v>6758</v>
      </c>
      <c r="AG12" s="71">
        <f>'Frenos Trw'!U14</f>
        <v>1139</v>
      </c>
      <c r="AH12" s="71">
        <f>Valeo!U14</f>
        <v>75</v>
      </c>
      <c r="AI12" s="72">
        <f>Vrk!U14</f>
        <v>2325</v>
      </c>
      <c r="AJ12" s="73">
        <f t="shared" si="3"/>
        <v>80351</v>
      </c>
      <c r="AK12" s="80">
        <f t="shared" si="4"/>
        <v>-635.57600000000093</v>
      </c>
      <c r="AL12" s="83">
        <f t="shared" si="5"/>
        <v>7.9730617753472777E-3</v>
      </c>
    </row>
    <row r="13" spans="2:43" ht="15.75" thickBot="1">
      <c r="B13" s="60">
        <f t="shared" si="2"/>
        <v>41842</v>
      </c>
      <c r="C13" s="65">
        <f>PIQ!N17</f>
        <v>105363.731</v>
      </c>
      <c r="D13" s="71">
        <f>'AERnn C'!U15</f>
        <v>466</v>
      </c>
      <c r="E13" s="71">
        <f>'AER S'!U15</f>
        <v>240</v>
      </c>
      <c r="F13" s="71">
        <f>Avery!U15</f>
        <v>403</v>
      </c>
      <c r="G13" s="71">
        <f>Beach!U15</f>
        <v>14</v>
      </c>
      <c r="H13" s="71">
        <f>Bravo!U15</f>
        <v>4399</v>
      </c>
      <c r="I13" s="71">
        <f>Comex!U15</f>
        <v>20586</v>
      </c>
      <c r="J13" s="71">
        <f>Copper!U15</f>
        <v>47</v>
      </c>
      <c r="K13" s="71">
        <f>Crown!U15</f>
        <v>1073</v>
      </c>
      <c r="L13" s="71">
        <f>DREnc!U15</f>
        <v>960</v>
      </c>
      <c r="M13" s="71">
        <f>Eaton!U15</f>
        <v>282</v>
      </c>
      <c r="N13" s="71">
        <f>Elicamex!U15</f>
        <v>41</v>
      </c>
      <c r="O13" s="71">
        <f>Euro!U15</f>
        <v>4311</v>
      </c>
      <c r="P13" s="71">
        <f>Foam!U15</f>
        <v>3</v>
      </c>
      <c r="Q13" s="71">
        <f>Fracsa!U15</f>
        <v>10236</v>
      </c>
      <c r="R13" s="71">
        <f>Hitachi!U15</f>
        <v>1648</v>
      </c>
      <c r="S13" s="71">
        <f>Ipc!U15</f>
        <v>2300</v>
      </c>
      <c r="T13" s="71">
        <f>Jafra!U15</f>
        <v>1415</v>
      </c>
      <c r="U13" s="71">
        <f>'KH Méx'!U15</f>
        <v>74</v>
      </c>
      <c r="V13" s="71">
        <f>Kluber!U15</f>
        <v>37</v>
      </c>
      <c r="W13" s="71">
        <f>Messier!U15</f>
        <v>1094</v>
      </c>
      <c r="X13" s="71">
        <f>Metokote!U15</f>
        <v>1372</v>
      </c>
      <c r="Y13" s="71">
        <f>Mpi!U15</f>
        <v>0</v>
      </c>
      <c r="Z13" s="71">
        <f>Narmex!U15</f>
        <v>1532</v>
      </c>
      <c r="AA13" s="71">
        <f>Norgren!U15</f>
        <v>670</v>
      </c>
      <c r="AB13" s="71">
        <f>Rohm!U15</f>
        <v>1422</v>
      </c>
      <c r="AC13" s="71">
        <f>Ronal!U15</f>
        <v>22764</v>
      </c>
      <c r="AD13" s="71">
        <f>Samsung!U15</f>
        <v>14319</v>
      </c>
      <c r="AE13" s="71">
        <f>Securency!U15</f>
        <v>1340</v>
      </c>
      <c r="AF13" s="71">
        <f>Tafime!U15</f>
        <v>7171</v>
      </c>
      <c r="AG13" s="71">
        <f>'Frenos Trw'!U15</f>
        <v>3212</v>
      </c>
      <c r="AH13" s="71">
        <f>Valeo!U15</f>
        <v>953</v>
      </c>
      <c r="AI13" s="72">
        <f>Vrk!U15</f>
        <v>2712</v>
      </c>
      <c r="AJ13" s="73">
        <f t="shared" si="3"/>
        <v>107096</v>
      </c>
      <c r="AK13" s="80">
        <f t="shared" si="4"/>
        <v>-1732.2690000000002</v>
      </c>
      <c r="AL13" s="95">
        <f t="shared" si="5"/>
        <v>1.6440847182983678E-2</v>
      </c>
      <c r="AP13" s="87"/>
      <c r="AQ13" s="62"/>
    </row>
    <row r="14" spans="2:43">
      <c r="B14" s="59">
        <f t="shared" si="2"/>
        <v>41841</v>
      </c>
      <c r="C14" s="64">
        <f>PIQ!N18</f>
        <v>118799.22500000001</v>
      </c>
      <c r="D14" s="68">
        <f>'AERnn C'!U16</f>
        <v>410</v>
      </c>
      <c r="E14" s="68">
        <f>'AER S'!U16</f>
        <v>242</v>
      </c>
      <c r="F14" s="68">
        <f>Avery!U16</f>
        <v>1639</v>
      </c>
      <c r="G14" s="68">
        <f>Beach!U16</f>
        <v>25</v>
      </c>
      <c r="H14" s="68">
        <f>Bravo!U16</f>
        <v>4295</v>
      </c>
      <c r="I14" s="68">
        <f>Comex!U16</f>
        <v>21036</v>
      </c>
      <c r="J14" s="68">
        <f>Copper!U16</f>
        <v>79</v>
      </c>
      <c r="K14" s="68">
        <f>Crown!U16</f>
        <v>1557</v>
      </c>
      <c r="L14" s="68">
        <f>DREnc!U16</f>
        <v>1259</v>
      </c>
      <c r="M14" s="68">
        <f>Eaton!U16</f>
        <v>296</v>
      </c>
      <c r="N14" s="68">
        <f>Elicamex!U16</f>
        <v>437</v>
      </c>
      <c r="O14" s="68">
        <f>Euro!U16</f>
        <v>4502</v>
      </c>
      <c r="P14" s="68">
        <f>Foam!U16</f>
        <v>1573</v>
      </c>
      <c r="Q14" s="68">
        <f>Fracsa!U16</f>
        <v>10005</v>
      </c>
      <c r="R14" s="68">
        <f>Hitachi!U16</f>
        <v>2182</v>
      </c>
      <c r="S14" s="68">
        <f>Ipc!U16</f>
        <v>3096</v>
      </c>
      <c r="T14" s="68">
        <f>Jafra!U16</f>
        <v>1543</v>
      </c>
      <c r="U14" s="68">
        <f>'KH Méx'!U16</f>
        <v>7</v>
      </c>
      <c r="V14" s="68">
        <f>Kluber!U16</f>
        <v>233</v>
      </c>
      <c r="W14" s="68">
        <f>Messier!U16</f>
        <v>1030</v>
      </c>
      <c r="X14" s="68">
        <f>Metokote!U16</f>
        <v>1256</v>
      </c>
      <c r="Y14" s="68">
        <f>Mpi!U16</f>
        <v>0</v>
      </c>
      <c r="Z14" s="68">
        <f>Narmex!U16</f>
        <v>1593</v>
      </c>
      <c r="AA14" s="68">
        <f>Norgren!U16</f>
        <v>691</v>
      </c>
      <c r="AB14" s="68">
        <f>Rohm!U16</f>
        <v>1611</v>
      </c>
      <c r="AC14" s="68">
        <f>Ronal!U16</f>
        <v>23185</v>
      </c>
      <c r="AD14" s="68">
        <f>Samsung!U16</f>
        <v>17612</v>
      </c>
      <c r="AE14" s="68">
        <f>Securency!U16</f>
        <v>1239</v>
      </c>
      <c r="AF14" s="68">
        <f>Tafime!U16</f>
        <v>7808</v>
      </c>
      <c r="AG14" s="68">
        <f>'Frenos Trw'!U16</f>
        <v>3502</v>
      </c>
      <c r="AH14" s="68">
        <f>Valeo!U16</f>
        <v>1218</v>
      </c>
      <c r="AI14" s="69">
        <f>Vrk!U16</f>
        <v>2751</v>
      </c>
      <c r="AJ14" s="70">
        <f t="shared" si="3"/>
        <v>117912</v>
      </c>
      <c r="AK14" s="79">
        <f t="shared" si="4"/>
        <v>887.22500000000582</v>
      </c>
      <c r="AL14" s="85">
        <f t="shared" ref="AL14:AL20" si="6">(AJ14-C14)/C14</f>
        <v>-7.468272625515914E-3</v>
      </c>
      <c r="AM14" s="88" t="s">
        <v>127</v>
      </c>
      <c r="AN14" s="77"/>
      <c r="AP14" s="87"/>
      <c r="AQ14" s="62"/>
    </row>
    <row r="15" spans="2:43" ht="15.75" thickBot="1">
      <c r="B15" s="59">
        <f t="shared" si="2"/>
        <v>41840</v>
      </c>
      <c r="C15" s="64">
        <f>PIQ!N19</f>
        <v>121022.575</v>
      </c>
      <c r="D15" s="68">
        <f>'AERnn C'!U17</f>
        <v>397</v>
      </c>
      <c r="E15" s="68">
        <f>'AER S'!U17</f>
        <v>199</v>
      </c>
      <c r="F15" s="68">
        <f>Avery!U17</f>
        <v>3549</v>
      </c>
      <c r="G15" s="68">
        <f>Beach!U17</f>
        <v>31</v>
      </c>
      <c r="H15" s="68">
        <f>Bravo!U17</f>
        <v>4351</v>
      </c>
      <c r="I15" s="68">
        <f>Comex!U17</f>
        <v>18498</v>
      </c>
      <c r="J15" s="68">
        <f>Copper!U17</f>
        <v>48</v>
      </c>
      <c r="K15" s="68">
        <f>Crown!U17</f>
        <v>1664</v>
      </c>
      <c r="L15" s="68">
        <f>DREnc!U17</f>
        <v>1221</v>
      </c>
      <c r="M15" s="68">
        <f>Eaton!U17</f>
        <v>301</v>
      </c>
      <c r="N15" s="68">
        <f>Elicamex!U17</f>
        <v>288</v>
      </c>
      <c r="O15" s="68">
        <f>Euro!U17</f>
        <v>4428</v>
      </c>
      <c r="P15" s="68">
        <f>Foam!U17</f>
        <v>4910</v>
      </c>
      <c r="Q15" s="68">
        <f>Fracsa!U17</f>
        <v>10792</v>
      </c>
      <c r="R15" s="68">
        <f>Hitachi!U17</f>
        <v>2158</v>
      </c>
      <c r="S15" s="68">
        <f>Ipc!U17</f>
        <v>2367</v>
      </c>
      <c r="T15" s="68">
        <f>Jafra!U17</f>
        <v>1448</v>
      </c>
      <c r="U15" s="68">
        <f>'KH Méx'!U17</f>
        <v>0</v>
      </c>
      <c r="V15" s="68">
        <f>Kluber!U17</f>
        <v>386</v>
      </c>
      <c r="W15" s="68">
        <f>Messier!U17</f>
        <v>1014</v>
      </c>
      <c r="X15" s="68">
        <f>Metokote!U17</f>
        <v>1469</v>
      </c>
      <c r="Y15" s="68">
        <f>Mpi!U17</f>
        <v>0</v>
      </c>
      <c r="Z15" s="68">
        <f>Narmex!U17</f>
        <v>1516</v>
      </c>
      <c r="AA15" s="68">
        <f>Norgren!U17</f>
        <v>706</v>
      </c>
      <c r="AB15" s="68">
        <f>Rohm!U17</f>
        <v>1658</v>
      </c>
      <c r="AC15" s="68">
        <f>Ronal!U17</f>
        <v>24635</v>
      </c>
      <c r="AD15" s="68">
        <f>Samsung!U17</f>
        <v>15973</v>
      </c>
      <c r="AE15" s="68">
        <f>Securency!U17</f>
        <v>1318</v>
      </c>
      <c r="AF15" s="68">
        <f>Tafime!U17</f>
        <v>7489</v>
      </c>
      <c r="AG15" s="68">
        <f>'Frenos Trw'!U17</f>
        <v>3514</v>
      </c>
      <c r="AH15" s="68">
        <f>Valeo!U17</f>
        <v>1237</v>
      </c>
      <c r="AI15" s="69">
        <f>Vrk!U17</f>
        <v>2658</v>
      </c>
      <c r="AJ15" s="70">
        <f t="shared" si="3"/>
        <v>120223</v>
      </c>
      <c r="AK15" s="79">
        <f t="shared" si="4"/>
        <v>799.57499999999709</v>
      </c>
      <c r="AL15" s="86">
        <f t="shared" si="6"/>
        <v>-6.6068252142213726E-3</v>
      </c>
      <c r="AM15" s="92">
        <f>AVERAGE(AL14:AL20)</f>
        <v>-8.139996490393037E-3</v>
      </c>
      <c r="AO15" s="77">
        <f>AM15</f>
        <v>-8.139996490393037E-3</v>
      </c>
    </row>
    <row r="16" spans="2:43">
      <c r="B16" s="59">
        <f t="shared" si="2"/>
        <v>41839</v>
      </c>
      <c r="C16" s="64">
        <f>PIQ!N20</f>
        <v>121052.238</v>
      </c>
      <c r="D16" s="68">
        <f>'AERnn C'!U18</f>
        <v>368</v>
      </c>
      <c r="E16" s="68">
        <f>'AER S'!U18</f>
        <v>318</v>
      </c>
      <c r="F16" s="68">
        <f>Avery!U18</f>
        <v>1364</v>
      </c>
      <c r="G16" s="68">
        <f>Beach!U18</f>
        <v>30</v>
      </c>
      <c r="H16" s="68">
        <f>Bravo!U18</f>
        <v>4142</v>
      </c>
      <c r="I16" s="68">
        <f>Comex!U18</f>
        <v>23324</v>
      </c>
      <c r="J16" s="68">
        <f>Copper!U18</f>
        <v>59</v>
      </c>
      <c r="K16" s="68">
        <f>Crown!U18</f>
        <v>1174</v>
      </c>
      <c r="L16" s="68">
        <f>DREnc!U18</f>
        <v>1253</v>
      </c>
      <c r="M16" s="68">
        <f>Eaton!U18</f>
        <v>298</v>
      </c>
      <c r="N16" s="68">
        <f>Elicamex!U18</f>
        <v>78</v>
      </c>
      <c r="O16" s="68">
        <f>Euro!U18</f>
        <v>4281</v>
      </c>
      <c r="P16" s="68">
        <f>Foam!U18</f>
        <v>4657</v>
      </c>
      <c r="Q16" s="68">
        <f>Fracsa!U18</f>
        <v>9618</v>
      </c>
      <c r="R16" s="68">
        <f>Hitachi!U18</f>
        <v>2031</v>
      </c>
      <c r="S16" s="68">
        <f>Ipc!U18</f>
        <v>2668</v>
      </c>
      <c r="T16" s="68">
        <f>Jafra!U18</f>
        <v>1567</v>
      </c>
      <c r="U16" s="68">
        <f>'KH Méx'!U18</f>
        <v>0</v>
      </c>
      <c r="V16" s="68">
        <f>Kluber!U18</f>
        <v>485</v>
      </c>
      <c r="W16" s="68">
        <f>Messier!U18</f>
        <v>1024</v>
      </c>
      <c r="X16" s="68">
        <f>Metokote!U18</f>
        <v>1460</v>
      </c>
      <c r="Y16" s="68">
        <f>Mpi!U18</f>
        <v>0</v>
      </c>
      <c r="Z16" s="68">
        <f>Narmex!U18</f>
        <v>1721</v>
      </c>
      <c r="AA16" s="68">
        <f>Norgren!U18</f>
        <v>700</v>
      </c>
      <c r="AB16" s="68">
        <f>Rohm!U18</f>
        <v>1460</v>
      </c>
      <c r="AC16" s="68">
        <f>Ronal!U18</f>
        <v>23154</v>
      </c>
      <c r="AD16" s="68">
        <f>Samsung!U18</f>
        <v>16864</v>
      </c>
      <c r="AE16" s="68">
        <f>Securency!U18</f>
        <v>1380</v>
      </c>
      <c r="AF16" s="68">
        <f>Tafime!U18</f>
        <v>7605</v>
      </c>
      <c r="AG16" s="68">
        <f>'Frenos Trw'!U18</f>
        <v>3287</v>
      </c>
      <c r="AH16" s="68">
        <f>Valeo!U18</f>
        <v>1145</v>
      </c>
      <c r="AI16" s="69">
        <f>Vrk!U18</f>
        <v>2631</v>
      </c>
      <c r="AJ16" s="70">
        <f t="shared" si="3"/>
        <v>120146</v>
      </c>
      <c r="AK16" s="79">
        <f t="shared" si="4"/>
        <v>906.23799999999756</v>
      </c>
      <c r="AL16" s="86">
        <f t="shared" si="6"/>
        <v>-7.4863382534075705E-3</v>
      </c>
      <c r="AM16" s="93" t="s">
        <v>133</v>
      </c>
    </row>
    <row r="17" spans="2:42">
      <c r="B17" s="59">
        <f t="shared" si="2"/>
        <v>41838</v>
      </c>
      <c r="C17" s="64">
        <f>PIQ!N21</f>
        <v>119302.11599999999</v>
      </c>
      <c r="D17" s="68">
        <f>'AERnn C'!U19</f>
        <v>291</v>
      </c>
      <c r="E17" s="68">
        <f>'AER S'!U19</f>
        <v>181</v>
      </c>
      <c r="F17" s="68">
        <f>Avery!U19</f>
        <v>613</v>
      </c>
      <c r="G17" s="68">
        <f>Beach!U19</f>
        <v>28</v>
      </c>
      <c r="H17" s="68">
        <f>Bravo!U19</f>
        <v>4399</v>
      </c>
      <c r="I17" s="68">
        <f>Comex!U19</f>
        <v>19755</v>
      </c>
      <c r="J17" s="68">
        <f>Copper!U19</f>
        <v>67</v>
      </c>
      <c r="K17" s="68">
        <f>Crown!U19</f>
        <v>1244</v>
      </c>
      <c r="L17" s="68">
        <f>DREnc!U19</f>
        <v>1331</v>
      </c>
      <c r="M17" s="68">
        <f>Eaton!U19</f>
        <v>292</v>
      </c>
      <c r="N17" s="68">
        <f>Elicamex!U19</f>
        <v>84</v>
      </c>
      <c r="O17" s="68">
        <f>Euro!U19</f>
        <v>4297</v>
      </c>
      <c r="P17" s="68">
        <f>Foam!U19</f>
        <v>6114</v>
      </c>
      <c r="Q17" s="68">
        <f>Fracsa!U19</f>
        <v>9540</v>
      </c>
      <c r="R17" s="68">
        <f>Hitachi!U19</f>
        <v>2157</v>
      </c>
      <c r="S17" s="68">
        <f>Ipc!U19</f>
        <v>2634</v>
      </c>
      <c r="T17" s="68">
        <f>Jafra!U19</f>
        <v>1529</v>
      </c>
      <c r="U17" s="68">
        <f>'KH Méx'!U19</f>
        <v>76</v>
      </c>
      <c r="V17" s="68">
        <f>Kluber!U19</f>
        <v>482</v>
      </c>
      <c r="W17" s="68">
        <f>Messier!U19</f>
        <v>938</v>
      </c>
      <c r="X17" s="68">
        <f>Metokote!U19</f>
        <v>1198</v>
      </c>
      <c r="Y17" s="68">
        <f>Mpi!U19</f>
        <v>0</v>
      </c>
      <c r="Z17" s="68">
        <f>Narmex!U19</f>
        <v>1284</v>
      </c>
      <c r="AA17" s="68">
        <f>Norgren!U19</f>
        <v>715</v>
      </c>
      <c r="AB17" s="68">
        <f>Rohm!U19</f>
        <v>1382</v>
      </c>
      <c r="AC17" s="68">
        <f>Ronal!U19</f>
        <v>23914</v>
      </c>
      <c r="AD17" s="68">
        <f>Samsung!U19</f>
        <v>17218</v>
      </c>
      <c r="AE17" s="68">
        <f>Securency!U19</f>
        <v>1676</v>
      </c>
      <c r="AF17" s="68">
        <f>Tafime!U19</f>
        <v>7890</v>
      </c>
      <c r="AG17" s="68">
        <f>'Frenos Trw'!U19</f>
        <v>3629</v>
      </c>
      <c r="AH17" s="68">
        <f>Valeo!U19</f>
        <v>1131</v>
      </c>
      <c r="AI17" s="69">
        <f>Vrk!U19</f>
        <v>2592</v>
      </c>
      <c r="AJ17" s="70">
        <f t="shared" si="3"/>
        <v>118681</v>
      </c>
      <c r="AK17" s="79">
        <f t="shared" si="4"/>
        <v>621.11599999999453</v>
      </c>
      <c r="AL17" s="86">
        <f t="shared" si="6"/>
        <v>-5.2062446235236481E-3</v>
      </c>
      <c r="AM17" s="94" t="s">
        <v>131</v>
      </c>
    </row>
    <row r="18" spans="2:42">
      <c r="B18" s="59">
        <f t="shared" si="2"/>
        <v>41837</v>
      </c>
      <c r="C18" s="64">
        <f>PIQ!N22</f>
        <v>85523.002999999997</v>
      </c>
      <c r="D18" s="68">
        <f>'AERnn C'!U20</f>
        <v>177</v>
      </c>
      <c r="E18" s="68">
        <f>'AER S'!U20</f>
        <v>59</v>
      </c>
      <c r="F18" s="68">
        <f>Avery!U20</f>
        <v>0</v>
      </c>
      <c r="G18" s="68">
        <f>Beach!U20</f>
        <v>1</v>
      </c>
      <c r="H18" s="68">
        <f>Bravo!U20</f>
        <v>4164</v>
      </c>
      <c r="I18" s="68">
        <f>Comex!U20</f>
        <v>24359</v>
      </c>
      <c r="J18" s="68">
        <f>Copper!U20</f>
        <v>8</v>
      </c>
      <c r="K18" s="68">
        <f>Crown!U20</f>
        <v>262</v>
      </c>
      <c r="L18" s="68">
        <f>DREnc!U20</f>
        <v>135</v>
      </c>
      <c r="M18" s="68">
        <f>Eaton!U20</f>
        <v>257</v>
      </c>
      <c r="N18" s="68">
        <f>Elicamex!U20</f>
        <v>21</v>
      </c>
      <c r="O18" s="68">
        <f>Euro!U20</f>
        <v>4128</v>
      </c>
      <c r="P18" s="68">
        <f>Foam!U20</f>
        <v>693</v>
      </c>
      <c r="Q18" s="68">
        <f>Fracsa!U20</f>
        <v>10128</v>
      </c>
      <c r="R18" s="68">
        <f>Hitachi!U20</f>
        <v>175</v>
      </c>
      <c r="S18" s="68">
        <f>Ipc!U20</f>
        <v>1050</v>
      </c>
      <c r="T18" s="68">
        <f>Jafra!U20</f>
        <v>995</v>
      </c>
      <c r="U18" s="68">
        <f>'KH Méx'!U20</f>
        <v>7</v>
      </c>
      <c r="V18" s="68">
        <f>Kluber!U20</f>
        <v>116</v>
      </c>
      <c r="W18" s="68">
        <f>Messier!U20</f>
        <v>806</v>
      </c>
      <c r="X18" s="68">
        <f>Metokote!U20</f>
        <v>357</v>
      </c>
      <c r="Y18" s="68">
        <f>Mpi!U20</f>
        <v>0</v>
      </c>
      <c r="Z18" s="68">
        <f>Narmex!U20</f>
        <v>436</v>
      </c>
      <c r="AA18" s="68">
        <f>Norgren!U20</f>
        <v>418</v>
      </c>
      <c r="AB18" s="68">
        <f>Rohm!U20</f>
        <v>1389</v>
      </c>
      <c r="AC18" s="68">
        <f>Ronal!U20</f>
        <v>24288</v>
      </c>
      <c r="AD18" s="68">
        <f>Samsung!U20</f>
        <v>1529</v>
      </c>
      <c r="AE18" s="68">
        <f>Securency!U20</f>
        <v>165</v>
      </c>
      <c r="AF18" s="68">
        <f>Tafime!U20</f>
        <v>7392</v>
      </c>
      <c r="AG18" s="68">
        <f>'Frenos Trw'!U20</f>
        <v>666</v>
      </c>
      <c r="AH18" s="68">
        <f>Valeo!U20</f>
        <v>193</v>
      </c>
      <c r="AI18" s="69">
        <f>Vrk!U20</f>
        <v>240</v>
      </c>
      <c r="AJ18" s="70">
        <f t="shared" si="3"/>
        <v>84614</v>
      </c>
      <c r="AK18" s="79">
        <f t="shared" si="4"/>
        <v>909.00299999999697</v>
      </c>
      <c r="AL18" s="82">
        <f t="shared" si="6"/>
        <v>-1.0628754465041376E-2</v>
      </c>
    </row>
    <row r="19" spans="2:42">
      <c r="B19" s="59">
        <f t="shared" si="2"/>
        <v>41836</v>
      </c>
      <c r="C19" s="64">
        <f>PIQ!N23</f>
        <v>79562.195000000007</v>
      </c>
      <c r="D19" s="68">
        <f>'AERnn C'!U21</f>
        <v>300</v>
      </c>
      <c r="E19" s="68">
        <f>'AER S'!U21</f>
        <v>35</v>
      </c>
      <c r="F19" s="68">
        <f>Avery!U21</f>
        <v>405</v>
      </c>
      <c r="G19" s="68">
        <f>Beach!U21</f>
        <v>2</v>
      </c>
      <c r="H19" s="68">
        <f>Bravo!U21</f>
        <v>4017</v>
      </c>
      <c r="I19" s="68">
        <f>Comex!U21</f>
        <v>15855</v>
      </c>
      <c r="J19" s="68">
        <f>Copper!U21</f>
        <v>25</v>
      </c>
      <c r="K19" s="68">
        <f>Crown!U21</f>
        <v>430</v>
      </c>
      <c r="L19" s="68">
        <f>DREnc!U21</f>
        <v>563</v>
      </c>
      <c r="M19" s="68">
        <f>Eaton!U21</f>
        <v>251</v>
      </c>
      <c r="N19" s="68">
        <f>Elicamex!U21</f>
        <v>20</v>
      </c>
      <c r="O19" s="68">
        <f>Euro!U21</f>
        <v>4296</v>
      </c>
      <c r="P19" s="68">
        <f>Foam!U21</f>
        <v>0</v>
      </c>
      <c r="Q19" s="68">
        <f>Fracsa!U21</f>
        <v>8969</v>
      </c>
      <c r="R19" s="68">
        <f>Hitachi!U21</f>
        <v>257</v>
      </c>
      <c r="S19" s="68">
        <f>Ipc!U21</f>
        <v>706</v>
      </c>
      <c r="T19" s="68">
        <f>Jafra!U21</f>
        <v>291</v>
      </c>
      <c r="U19" s="68">
        <f>'KH Méx'!U21</f>
        <v>0</v>
      </c>
      <c r="V19" s="68">
        <f>Kluber!U21</f>
        <v>0</v>
      </c>
      <c r="W19" s="68">
        <f>Messier!U21</f>
        <v>893</v>
      </c>
      <c r="X19" s="68">
        <f>Metokote!U21</f>
        <v>861</v>
      </c>
      <c r="Y19" s="68">
        <f>Mpi!U21</f>
        <v>0</v>
      </c>
      <c r="Z19" s="68">
        <f>Narmex!U21</f>
        <v>334</v>
      </c>
      <c r="AA19" s="68">
        <f>Norgren!U21</f>
        <v>234</v>
      </c>
      <c r="AB19" s="68">
        <f>Rohm!U21</f>
        <v>1672</v>
      </c>
      <c r="AC19" s="68">
        <f>Ronal!U21</f>
        <v>26954</v>
      </c>
      <c r="AD19" s="68">
        <f>Samsung!U21</f>
        <v>58</v>
      </c>
      <c r="AE19" s="68">
        <f>Securency!U21</f>
        <v>0</v>
      </c>
      <c r="AF19" s="68">
        <f>Tafime!U21</f>
        <v>6944</v>
      </c>
      <c r="AG19" s="68">
        <f>'Frenos Trw'!U21</f>
        <v>1465</v>
      </c>
      <c r="AH19" s="68">
        <f>Valeo!U21</f>
        <v>172</v>
      </c>
      <c r="AI19" s="69">
        <f>Vrk!U21</f>
        <v>2374</v>
      </c>
      <c r="AJ19" s="70">
        <f t="shared" si="3"/>
        <v>78383</v>
      </c>
      <c r="AK19" s="79">
        <f t="shared" si="4"/>
        <v>1179.195000000007</v>
      </c>
      <c r="AL19" s="82">
        <f t="shared" si="6"/>
        <v>-1.4821046603855095E-2</v>
      </c>
    </row>
    <row r="20" spans="2:42" ht="15.75" thickBot="1">
      <c r="B20" s="59">
        <f t="shared" si="2"/>
        <v>41835</v>
      </c>
      <c r="C20" s="64">
        <f>PIQ!N24</f>
        <v>109132.74400000001</v>
      </c>
      <c r="D20" s="68">
        <f>'AERnn C'!U22</f>
        <v>377</v>
      </c>
      <c r="E20" s="68">
        <f>'AER S'!U22</f>
        <v>206</v>
      </c>
      <c r="F20" s="68">
        <f>Avery!U22</f>
        <v>1735</v>
      </c>
      <c r="G20" s="68">
        <f>Beach!U22</f>
        <v>18</v>
      </c>
      <c r="H20" s="68">
        <f>Bravo!U22</f>
        <v>4052</v>
      </c>
      <c r="I20" s="68">
        <f>Comex!U22</f>
        <v>18805</v>
      </c>
      <c r="J20" s="68">
        <f>Copper!U22</f>
        <v>37</v>
      </c>
      <c r="K20" s="68">
        <f>Crown!U22</f>
        <v>1103</v>
      </c>
      <c r="L20" s="68">
        <f>DREnc!U22</f>
        <v>1114</v>
      </c>
      <c r="M20" s="68">
        <f>Eaton!U22</f>
        <v>292</v>
      </c>
      <c r="N20" s="68">
        <f>Elicamex!U22</f>
        <v>335</v>
      </c>
      <c r="O20" s="68">
        <f>Euro!U22</f>
        <v>4628</v>
      </c>
      <c r="P20" s="68">
        <f>Foam!U22</f>
        <v>0</v>
      </c>
      <c r="Q20" s="68">
        <f>Fracsa!U22</f>
        <v>9537</v>
      </c>
      <c r="R20" s="68">
        <f>Hitachi!U22</f>
        <v>1791</v>
      </c>
      <c r="S20" s="68">
        <f>Ipc!U22</f>
        <v>2414</v>
      </c>
      <c r="T20" s="68">
        <f>Jafra!U22</f>
        <v>1538</v>
      </c>
      <c r="U20" s="68">
        <f>'KH Méx'!U22</f>
        <v>0</v>
      </c>
      <c r="V20" s="68">
        <f>Kluber!U22</f>
        <v>46</v>
      </c>
      <c r="W20" s="68">
        <f>Messier!U22</f>
        <v>998</v>
      </c>
      <c r="X20" s="68">
        <f>Metokote!U22</f>
        <v>1407</v>
      </c>
      <c r="Y20" s="68">
        <f>Mpi!U22</f>
        <v>0</v>
      </c>
      <c r="Z20" s="68">
        <f>Narmex!U22</f>
        <v>1772</v>
      </c>
      <c r="AA20" s="68">
        <f>Norgren!U22</f>
        <v>618</v>
      </c>
      <c r="AB20" s="68">
        <f>Rohm!U22</f>
        <v>1314</v>
      </c>
      <c r="AC20" s="68">
        <f>Ronal!U22</f>
        <v>25481</v>
      </c>
      <c r="AD20" s="68">
        <f>Samsung!U22</f>
        <v>15975</v>
      </c>
      <c r="AE20" s="68">
        <f>Securency!U22</f>
        <v>0</v>
      </c>
      <c r="AF20" s="68">
        <f>Tafime!U22</f>
        <v>6849</v>
      </c>
      <c r="AG20" s="68">
        <f>'Frenos Trw'!U22</f>
        <v>2706</v>
      </c>
      <c r="AH20" s="68">
        <f>Valeo!U22</f>
        <v>945</v>
      </c>
      <c r="AI20" s="69">
        <f>Vrk!U22</f>
        <v>2520</v>
      </c>
      <c r="AJ20" s="70">
        <f t="shared" si="3"/>
        <v>108613</v>
      </c>
      <c r="AK20" s="79">
        <f t="shared" si="4"/>
        <v>519.74400000000605</v>
      </c>
      <c r="AL20" s="84">
        <f t="shared" si="6"/>
        <v>-4.7624936471862746E-3</v>
      </c>
    </row>
    <row r="21" spans="2:42">
      <c r="B21" s="61">
        <f t="shared" si="2"/>
        <v>41834</v>
      </c>
      <c r="C21" s="65">
        <f>PIQ!N25</f>
        <v>116805.069</v>
      </c>
      <c r="D21" s="71">
        <f>'AERnn C'!U23</f>
        <v>443</v>
      </c>
      <c r="E21" s="71">
        <f>'AER S'!U23</f>
        <v>250</v>
      </c>
      <c r="F21" s="71">
        <f>Avery!U23</f>
        <v>2544</v>
      </c>
      <c r="G21" s="71">
        <f>Beach!U23</f>
        <v>28</v>
      </c>
      <c r="H21" s="71">
        <f>Bravo!U23</f>
        <v>3894</v>
      </c>
      <c r="I21" s="71">
        <f>Comex!U23</f>
        <v>14878</v>
      </c>
      <c r="J21" s="71">
        <f>Copper!U23</f>
        <v>74</v>
      </c>
      <c r="K21" s="71">
        <f>Crown!U23</f>
        <v>973</v>
      </c>
      <c r="L21" s="71">
        <f>DREnc!U23</f>
        <v>1191</v>
      </c>
      <c r="M21" s="71">
        <f>Eaton!U23</f>
        <v>300</v>
      </c>
      <c r="N21" s="71">
        <f>Elicamex!U23</f>
        <v>489</v>
      </c>
      <c r="O21" s="71">
        <f>Euro!U23</f>
        <v>4494</v>
      </c>
      <c r="P21" s="71">
        <f>Foam!U23</f>
        <v>5110</v>
      </c>
      <c r="Q21" s="71">
        <f>Fracsa!U23</f>
        <v>9527</v>
      </c>
      <c r="R21" s="71">
        <f>Hitachi!U23</f>
        <v>2104</v>
      </c>
      <c r="S21" s="71">
        <f>Ipc!U23</f>
        <v>3109</v>
      </c>
      <c r="T21" s="71">
        <f>Jafra!U23</f>
        <v>1608</v>
      </c>
      <c r="U21" s="71">
        <f>'KH Méx'!U23</f>
        <v>86</v>
      </c>
      <c r="V21" s="71">
        <f>Kluber!U23</f>
        <v>280</v>
      </c>
      <c r="W21" s="71">
        <f>Messier!U23</f>
        <v>1046</v>
      </c>
      <c r="X21" s="71">
        <f>Metokote!U23</f>
        <v>1216</v>
      </c>
      <c r="Y21" s="71">
        <f>Mpi!U23</f>
        <v>0</v>
      </c>
      <c r="Z21" s="71">
        <f>Narmex!U23</f>
        <v>1485</v>
      </c>
      <c r="AA21" s="71">
        <f>Norgren!U23</f>
        <v>694</v>
      </c>
      <c r="AB21" s="71">
        <f>Rohm!U23</f>
        <v>1330</v>
      </c>
      <c r="AC21" s="71">
        <f>Ronal!U23</f>
        <v>25849</v>
      </c>
      <c r="AD21" s="71">
        <f>Samsung!U23</f>
        <v>18499</v>
      </c>
      <c r="AE21" s="71">
        <f>Securency!U23</f>
        <v>0</v>
      </c>
      <c r="AF21" s="71">
        <f>Tafime!U23</f>
        <v>7389</v>
      </c>
      <c r="AG21" s="71">
        <f>'Frenos Trw'!U23</f>
        <v>3460</v>
      </c>
      <c r="AH21" s="71">
        <f>Valeo!U23</f>
        <v>1182</v>
      </c>
      <c r="AI21" s="72">
        <f>Vrk!U23</f>
        <v>2569</v>
      </c>
      <c r="AJ21" s="73">
        <f t="shared" si="3"/>
        <v>116101</v>
      </c>
      <c r="AK21" s="80">
        <f t="shared" si="4"/>
        <v>704.06900000000314</v>
      </c>
      <c r="AL21" s="89">
        <f t="shared" ref="AL21:AL27" si="7">(AJ21-C21)/C21</f>
        <v>-6.0277264165650478E-3</v>
      </c>
      <c r="AM21" s="90" t="s">
        <v>127</v>
      </c>
      <c r="AN21" s="77"/>
      <c r="AP21" s="77"/>
    </row>
    <row r="22" spans="2:42" ht="15.75" thickBot="1">
      <c r="B22" s="61">
        <f t="shared" si="2"/>
        <v>41833</v>
      </c>
      <c r="C22" s="65">
        <f>PIQ!N26</f>
        <v>123908.69899999999</v>
      </c>
      <c r="D22" s="71">
        <f>'AERnn C'!U24</f>
        <v>462</v>
      </c>
      <c r="E22" s="71">
        <f>'AER S'!U24</f>
        <v>292</v>
      </c>
      <c r="F22" s="71">
        <f>Avery!U24</f>
        <v>3434</v>
      </c>
      <c r="G22" s="71">
        <f>Beach!U24</f>
        <v>40</v>
      </c>
      <c r="H22" s="71">
        <f>Bravo!U24</f>
        <v>4149</v>
      </c>
      <c r="I22" s="71">
        <f>Comex!U24</f>
        <v>20004</v>
      </c>
      <c r="J22" s="71">
        <f>Copper!U24</f>
        <v>55</v>
      </c>
      <c r="K22" s="71">
        <f>Crown!U24</f>
        <v>1662</v>
      </c>
      <c r="L22" s="71">
        <f>DREnc!U24</f>
        <v>1213</v>
      </c>
      <c r="M22" s="71">
        <f>Eaton!U24</f>
        <v>304</v>
      </c>
      <c r="N22" s="71">
        <f>Elicamex!U24</f>
        <v>212</v>
      </c>
      <c r="O22" s="71">
        <f>Euro!U24</f>
        <v>4406</v>
      </c>
      <c r="P22" s="71">
        <f>Foam!U24</f>
        <v>5411</v>
      </c>
      <c r="Q22" s="71">
        <f>Fracsa!U24</f>
        <v>10954</v>
      </c>
      <c r="R22" s="71">
        <f>Hitachi!U24</f>
        <v>2219</v>
      </c>
      <c r="S22" s="71">
        <f>Ipc!U24</f>
        <v>2715</v>
      </c>
      <c r="T22" s="71">
        <f>Jafra!U24</f>
        <v>1587</v>
      </c>
      <c r="U22" s="71">
        <f>'KH Méx'!U24</f>
        <v>138</v>
      </c>
      <c r="V22" s="71">
        <f>Kluber!U24</f>
        <v>299</v>
      </c>
      <c r="W22" s="71">
        <f>Messier!U24</f>
        <v>993</v>
      </c>
      <c r="X22" s="71">
        <f>Metokote!U24</f>
        <v>1477</v>
      </c>
      <c r="Y22" s="71">
        <f>Mpi!U24</f>
        <v>0</v>
      </c>
      <c r="Z22" s="71">
        <f>Narmex!U24</f>
        <v>1500</v>
      </c>
      <c r="AA22" s="71">
        <f>Norgren!U24</f>
        <v>745</v>
      </c>
      <c r="AB22" s="71">
        <f>Rohm!U24</f>
        <v>1036</v>
      </c>
      <c r="AC22" s="71">
        <f>Ronal!U24</f>
        <v>26384</v>
      </c>
      <c r="AD22" s="71">
        <f>Samsung!U24</f>
        <v>17156</v>
      </c>
      <c r="AE22" s="71">
        <f>Securency!U24</f>
        <v>0</v>
      </c>
      <c r="AF22" s="71">
        <f>Tafime!U24</f>
        <v>7362</v>
      </c>
      <c r="AG22" s="71">
        <f>'Frenos Trw'!U24</f>
        <v>3430</v>
      </c>
      <c r="AH22" s="71">
        <f>Valeo!U24</f>
        <v>1181</v>
      </c>
      <c r="AI22" s="72">
        <f>Vrk!U24</f>
        <v>2488</v>
      </c>
      <c r="AJ22" s="73">
        <f t="shared" si="3"/>
        <v>123308</v>
      </c>
      <c r="AK22" s="80">
        <f t="shared" si="4"/>
        <v>600.69899999999325</v>
      </c>
      <c r="AL22" s="91">
        <f t="shared" si="7"/>
        <v>-4.8479162871364933E-3</v>
      </c>
      <c r="AM22" s="96">
        <f>AVERAGE(AL21:AL27)</f>
        <v>-7.7979491245592936E-3</v>
      </c>
      <c r="AO22" s="77">
        <f>AM22</f>
        <v>-7.7979491245592936E-3</v>
      </c>
    </row>
    <row r="23" spans="2:42">
      <c r="B23" s="61">
        <f t="shared" si="2"/>
        <v>41832</v>
      </c>
      <c r="C23" s="65">
        <f>PIQ!N27</f>
        <v>113996.14</v>
      </c>
      <c r="D23" s="71">
        <f>'AERnn C'!U25</f>
        <v>426</v>
      </c>
      <c r="E23" s="71">
        <f>'AER S'!U25</f>
        <v>251</v>
      </c>
      <c r="F23" s="71">
        <f>Avery!U25</f>
        <v>3475</v>
      </c>
      <c r="G23" s="71">
        <f>Beach!U25</f>
        <v>37</v>
      </c>
      <c r="H23" s="71">
        <f>Bravo!U25</f>
        <v>4776</v>
      </c>
      <c r="I23" s="71">
        <f>Comex!U25</f>
        <v>11764</v>
      </c>
      <c r="J23" s="71">
        <f>Copper!U25</f>
        <v>59</v>
      </c>
      <c r="K23" s="71">
        <f>Crown!U25</f>
        <v>1208</v>
      </c>
      <c r="L23" s="71">
        <f>DREnc!U25</f>
        <v>1146</v>
      </c>
      <c r="M23" s="71">
        <f>Eaton!U25</f>
        <v>298</v>
      </c>
      <c r="N23" s="71">
        <f>Elicamex!U25</f>
        <v>81</v>
      </c>
      <c r="O23" s="71">
        <f>Euro!U25</f>
        <v>4581</v>
      </c>
      <c r="P23" s="71">
        <f>Foam!U25</f>
        <v>4860</v>
      </c>
      <c r="Q23" s="71">
        <f>Fracsa!U25</f>
        <v>9833</v>
      </c>
      <c r="R23" s="71">
        <f>Hitachi!U25</f>
        <v>2166</v>
      </c>
      <c r="S23" s="71">
        <f>Ipc!U25</f>
        <v>2843</v>
      </c>
      <c r="T23" s="71">
        <f>Jafra!U25</f>
        <v>1579</v>
      </c>
      <c r="U23" s="71">
        <f>'KH Méx'!U25</f>
        <v>2</v>
      </c>
      <c r="V23" s="71">
        <f>Kluber!U25</f>
        <v>418</v>
      </c>
      <c r="W23" s="71">
        <f>Messier!U25</f>
        <v>1016</v>
      </c>
      <c r="X23" s="71">
        <f>Metokote!U25</f>
        <v>1271</v>
      </c>
      <c r="Y23" s="71">
        <f>Mpi!U25</f>
        <v>0</v>
      </c>
      <c r="Z23" s="71">
        <f>Narmex!U25</f>
        <v>1472</v>
      </c>
      <c r="AA23" s="71">
        <f>Norgren!U25</f>
        <v>753</v>
      </c>
      <c r="AB23" s="71">
        <f>Rohm!U25</f>
        <v>387</v>
      </c>
      <c r="AC23" s="71">
        <f>Ronal!U25</f>
        <v>26206</v>
      </c>
      <c r="AD23" s="71">
        <f>Samsung!U25</f>
        <v>17817</v>
      </c>
      <c r="AE23" s="71">
        <f>Securency!U25</f>
        <v>1</v>
      </c>
      <c r="AF23" s="71">
        <f>Tafime!U25</f>
        <v>7272</v>
      </c>
      <c r="AG23" s="71">
        <f>'Frenos Trw'!U25</f>
        <v>3590</v>
      </c>
      <c r="AH23" s="71">
        <f>Valeo!U25</f>
        <v>1237</v>
      </c>
      <c r="AI23" s="72">
        <f>Vrk!U25</f>
        <v>2588</v>
      </c>
      <c r="AJ23" s="73">
        <f t="shared" si="3"/>
        <v>113413</v>
      </c>
      <c r="AK23" s="80">
        <f t="shared" si="4"/>
        <v>583.13999999999942</v>
      </c>
      <c r="AL23" s="91">
        <f t="shared" si="7"/>
        <v>-5.1154363647751529E-3</v>
      </c>
      <c r="AM23" s="93" t="s">
        <v>133</v>
      </c>
    </row>
    <row r="24" spans="2:42">
      <c r="B24" s="61">
        <f t="shared" si="2"/>
        <v>41831</v>
      </c>
      <c r="C24" s="65">
        <f>PIQ!N28</f>
        <v>106668.76999999999</v>
      </c>
      <c r="D24" s="71">
        <f>'AERnn C'!U26</f>
        <v>334</v>
      </c>
      <c r="E24" s="71">
        <f>'AER S'!U26</f>
        <v>215</v>
      </c>
      <c r="F24" s="71">
        <f>Avery!U26</f>
        <v>1216</v>
      </c>
      <c r="G24" s="71">
        <f>Beach!U26</f>
        <v>53</v>
      </c>
      <c r="H24" s="71">
        <f>Bravo!U26</f>
        <v>2789</v>
      </c>
      <c r="I24" s="71">
        <f>Comex!U26</f>
        <v>7882</v>
      </c>
      <c r="J24" s="71">
        <f>Copper!U26</f>
        <v>58</v>
      </c>
      <c r="K24" s="71">
        <f>Crown!U26</f>
        <v>1181</v>
      </c>
      <c r="L24" s="71">
        <f>DREnc!U26</f>
        <v>1175</v>
      </c>
      <c r="M24" s="71">
        <f>Eaton!U26</f>
        <v>303</v>
      </c>
      <c r="N24" s="71">
        <f>Elicamex!U26</f>
        <v>76</v>
      </c>
      <c r="O24" s="71">
        <f>Euro!U26</f>
        <v>4324</v>
      </c>
      <c r="P24" s="71">
        <f>Foam!U26</f>
        <v>5517</v>
      </c>
      <c r="Q24" s="71">
        <f>Fracsa!U26</f>
        <v>9879</v>
      </c>
      <c r="R24" s="71">
        <f>Hitachi!U26</f>
        <v>2288</v>
      </c>
      <c r="S24" s="71">
        <f>Ipc!U26</f>
        <v>3092</v>
      </c>
      <c r="T24" s="71">
        <f>Jafra!U26</f>
        <v>1816</v>
      </c>
      <c r="U24" s="71">
        <f>'KH Méx'!U26</f>
        <v>0</v>
      </c>
      <c r="V24" s="71">
        <f>Kluber!U26</f>
        <v>156</v>
      </c>
      <c r="W24" s="71">
        <f>Messier!U26</f>
        <v>1083</v>
      </c>
      <c r="X24" s="71">
        <f>Metokote!U26</f>
        <v>1335</v>
      </c>
      <c r="Y24" s="71">
        <f>Mpi!U26</f>
        <v>0</v>
      </c>
      <c r="Z24" s="71">
        <f>Narmex!U26</f>
        <v>1449</v>
      </c>
      <c r="AA24" s="71">
        <f>Norgren!U26</f>
        <v>706</v>
      </c>
      <c r="AB24" s="71">
        <f>Rohm!U26</f>
        <v>371</v>
      </c>
      <c r="AC24" s="71">
        <f>Ronal!U26</f>
        <v>25786</v>
      </c>
      <c r="AD24" s="71">
        <f>Samsung!U26</f>
        <v>17710</v>
      </c>
      <c r="AE24" s="71">
        <f>Securency!U26</f>
        <v>1</v>
      </c>
      <c r="AF24" s="71">
        <f>Tafime!U26</f>
        <v>8171</v>
      </c>
      <c r="AG24" s="71">
        <f>'Frenos Trw'!U26</f>
        <v>3441</v>
      </c>
      <c r="AH24" s="71">
        <f>Valeo!U26</f>
        <v>1189</v>
      </c>
      <c r="AI24" s="72">
        <f>Vrk!U26</f>
        <v>2305</v>
      </c>
      <c r="AJ24" s="73">
        <f t="shared" si="3"/>
        <v>105901</v>
      </c>
      <c r="AK24" s="80">
        <f t="shared" si="4"/>
        <v>767.76999999998952</v>
      </c>
      <c r="AL24" s="91">
        <f t="shared" si="7"/>
        <v>-7.1977018203171327E-3</v>
      </c>
      <c r="AM24" s="94" t="s">
        <v>130</v>
      </c>
    </row>
    <row r="25" spans="2:42">
      <c r="B25" s="61">
        <f t="shared" si="2"/>
        <v>41830</v>
      </c>
      <c r="C25" s="65">
        <f>PIQ!N29</f>
        <v>73096.847999999998</v>
      </c>
      <c r="D25" s="71">
        <f>'AERnn C'!U27</f>
        <v>166</v>
      </c>
      <c r="E25" s="71">
        <f>'AER S'!U27</f>
        <v>26</v>
      </c>
      <c r="F25" s="71">
        <f>Avery!U27</f>
        <v>49</v>
      </c>
      <c r="G25" s="71">
        <f>Beach!U27</f>
        <v>11</v>
      </c>
      <c r="H25" s="71">
        <f>Bravo!U27</f>
        <v>1296</v>
      </c>
      <c r="I25" s="71">
        <f>Comex!U27</f>
        <v>12947</v>
      </c>
      <c r="J25" s="71">
        <f>Copper!U27</f>
        <v>22</v>
      </c>
      <c r="K25" s="71">
        <f>Crown!U27</f>
        <v>229</v>
      </c>
      <c r="L25" s="71">
        <f>DREnc!U27</f>
        <v>109</v>
      </c>
      <c r="M25" s="71">
        <f>Eaton!U27</f>
        <v>252</v>
      </c>
      <c r="N25" s="71">
        <f>Elicamex!U27</f>
        <v>97</v>
      </c>
      <c r="O25" s="71">
        <f>Euro!U27</f>
        <v>4179</v>
      </c>
      <c r="P25" s="71">
        <f>Foam!U27</f>
        <v>608</v>
      </c>
      <c r="Q25" s="71">
        <f>Fracsa!U27</f>
        <v>10140</v>
      </c>
      <c r="R25" s="71">
        <f>Hitachi!U27</f>
        <v>244</v>
      </c>
      <c r="S25" s="71">
        <f>Ipc!U27</f>
        <v>963</v>
      </c>
      <c r="T25" s="71">
        <f>Jafra!U27</f>
        <v>794</v>
      </c>
      <c r="U25" s="71">
        <f>'KH Méx'!U27</f>
        <v>0</v>
      </c>
      <c r="V25" s="71">
        <f>Kluber!U27</f>
        <v>12</v>
      </c>
      <c r="W25" s="71">
        <f>Messier!U27</f>
        <v>960</v>
      </c>
      <c r="X25" s="71">
        <f>Metokote!U27</f>
        <v>907</v>
      </c>
      <c r="Y25" s="71">
        <f>Mpi!U27</f>
        <v>0</v>
      </c>
      <c r="Z25" s="71">
        <f>Narmex!U27</f>
        <v>439</v>
      </c>
      <c r="AA25" s="71">
        <f>Norgren!U27</f>
        <v>312</v>
      </c>
      <c r="AB25" s="71">
        <f>Rohm!U27</f>
        <v>893</v>
      </c>
      <c r="AC25" s="71">
        <f>Ronal!U27</f>
        <v>25655</v>
      </c>
      <c r="AD25" s="71">
        <f>Samsung!U27</f>
        <v>1736</v>
      </c>
      <c r="AE25" s="71">
        <f>Securency!U27</f>
        <v>0</v>
      </c>
      <c r="AF25" s="71">
        <f>Tafime!U27</f>
        <v>7577</v>
      </c>
      <c r="AG25" s="71">
        <f>'Frenos Trw'!U27</f>
        <v>871</v>
      </c>
      <c r="AH25" s="71">
        <f>Valeo!U27</f>
        <v>194</v>
      </c>
      <c r="AI25" s="72">
        <f>Vrk!U27</f>
        <v>579</v>
      </c>
      <c r="AJ25" s="73">
        <f t="shared" si="3"/>
        <v>72267</v>
      </c>
      <c r="AK25" s="80">
        <f t="shared" si="4"/>
        <v>829.84799999999814</v>
      </c>
      <c r="AL25" s="83">
        <f t="shared" si="7"/>
        <v>-1.1352719340237464E-2</v>
      </c>
    </row>
    <row r="26" spans="2:42">
      <c r="B26" s="61">
        <f t="shared" si="2"/>
        <v>41829</v>
      </c>
      <c r="C26" s="65">
        <f>PIQ!N30</f>
        <v>72181.892000000007</v>
      </c>
      <c r="D26" s="71">
        <f>'AERnn C'!U28</f>
        <v>247</v>
      </c>
      <c r="E26" s="71">
        <f>'AER S'!U28</f>
        <v>15</v>
      </c>
      <c r="F26" s="71">
        <f>Avery!U28</f>
        <v>382</v>
      </c>
      <c r="G26" s="71">
        <f>Beach!U28</f>
        <v>5</v>
      </c>
      <c r="H26" s="71">
        <f>Bravo!U28</f>
        <v>3985</v>
      </c>
      <c r="I26" s="71">
        <f>Comex!U28</f>
        <v>10036</v>
      </c>
      <c r="J26" s="71">
        <f>Copper!U28</f>
        <v>2</v>
      </c>
      <c r="K26" s="71">
        <f>Crown!U28</f>
        <v>161</v>
      </c>
      <c r="L26" s="71">
        <f>DREnc!U28</f>
        <v>62</v>
      </c>
      <c r="M26" s="71">
        <f>Eaton!U28</f>
        <v>252</v>
      </c>
      <c r="N26" s="71">
        <f>Elicamex!U28</f>
        <v>24</v>
      </c>
      <c r="O26" s="71">
        <f>Euro!U28</f>
        <v>4295</v>
      </c>
      <c r="P26" s="71">
        <f>Foam!U28</f>
        <v>0</v>
      </c>
      <c r="Q26" s="71">
        <f>Fracsa!U28</f>
        <v>9125</v>
      </c>
      <c r="R26" s="71">
        <f>Hitachi!U28</f>
        <v>75</v>
      </c>
      <c r="S26" s="71">
        <f>Ipc!U28</f>
        <v>162</v>
      </c>
      <c r="T26" s="71">
        <f>Jafra!U28</f>
        <v>714</v>
      </c>
      <c r="U26" s="71">
        <f>'KH Méx'!U28</f>
        <v>38</v>
      </c>
      <c r="V26" s="71">
        <f>Kluber!U28</f>
        <v>0</v>
      </c>
      <c r="W26" s="71">
        <f>Messier!U28</f>
        <v>1072</v>
      </c>
      <c r="X26" s="71">
        <f>Metokote!U28</f>
        <v>790</v>
      </c>
      <c r="Y26" s="71">
        <f>Mpi!U28</f>
        <v>0</v>
      </c>
      <c r="Z26" s="71">
        <f>Narmex!U28</f>
        <v>180</v>
      </c>
      <c r="AA26" s="71">
        <f>Norgren!U28</f>
        <v>368</v>
      </c>
      <c r="AB26" s="71">
        <f>Rohm!U28</f>
        <v>1589</v>
      </c>
      <c r="AC26" s="71">
        <f>Ronal!U28</f>
        <v>25521</v>
      </c>
      <c r="AD26" s="71">
        <f>Samsung!U28</f>
        <v>74</v>
      </c>
      <c r="AE26" s="71">
        <f>Securency!U28</f>
        <v>0</v>
      </c>
      <c r="AF26" s="71">
        <f>Tafime!U28</f>
        <v>7531</v>
      </c>
      <c r="AG26" s="71">
        <f>'Frenos Trw'!U28</f>
        <v>1867</v>
      </c>
      <c r="AH26" s="71">
        <f>Valeo!U28</f>
        <v>240</v>
      </c>
      <c r="AI26" s="72">
        <f>Vrk!U28</f>
        <v>2276</v>
      </c>
      <c r="AJ26" s="73">
        <f t="shared" si="3"/>
        <v>71088</v>
      </c>
      <c r="AK26" s="80">
        <f t="shared" si="4"/>
        <v>1093.8920000000071</v>
      </c>
      <c r="AL26" s="83">
        <f t="shared" si="7"/>
        <v>-1.515465956475631E-2</v>
      </c>
    </row>
    <row r="27" spans="2:42" ht="15.75" thickBot="1">
      <c r="B27" s="61">
        <f t="shared" si="2"/>
        <v>41828</v>
      </c>
      <c r="C27" s="65">
        <f>PIQ!N31</f>
        <v>100605.91100000001</v>
      </c>
      <c r="D27" s="71">
        <f>'AERnn C'!U29</f>
        <v>334</v>
      </c>
      <c r="E27" s="71">
        <f>'AER S'!U29</f>
        <v>276</v>
      </c>
      <c r="F27" s="71">
        <f>Avery!U29</f>
        <v>1369</v>
      </c>
      <c r="G27" s="71">
        <f>Beach!U29</f>
        <v>18</v>
      </c>
      <c r="H27" s="71">
        <f>Bravo!U29</f>
        <v>4443</v>
      </c>
      <c r="I27" s="71">
        <f>Comex!U29</f>
        <v>12392</v>
      </c>
      <c r="J27" s="71">
        <f>Copper!U29</f>
        <v>38</v>
      </c>
      <c r="K27" s="71">
        <f>Crown!U29</f>
        <v>1508</v>
      </c>
      <c r="L27" s="71">
        <f>DREnc!U29</f>
        <v>1108</v>
      </c>
      <c r="M27" s="71">
        <f>Eaton!U29</f>
        <v>252</v>
      </c>
      <c r="N27" s="71">
        <f>Elicamex!U29</f>
        <v>73</v>
      </c>
      <c r="O27" s="71">
        <f>Euro!U29</f>
        <v>4389</v>
      </c>
      <c r="P27" s="71">
        <f>Foam!U29</f>
        <v>0</v>
      </c>
      <c r="Q27" s="71">
        <f>Fracsa!U29</f>
        <v>10154</v>
      </c>
      <c r="R27" s="71">
        <f>Hitachi!U29</f>
        <v>1802</v>
      </c>
      <c r="S27" s="71">
        <f>Ipc!U29</f>
        <v>1960</v>
      </c>
      <c r="T27" s="71">
        <f>Jafra!U29</f>
        <v>1802</v>
      </c>
      <c r="U27" s="71">
        <f>'KH Méx'!U29</f>
        <v>109</v>
      </c>
      <c r="V27" s="71">
        <f>Kluber!U29</f>
        <v>184</v>
      </c>
      <c r="W27" s="71">
        <f>Messier!U29</f>
        <v>1108</v>
      </c>
      <c r="X27" s="71">
        <f>Metokote!U29</f>
        <v>1126</v>
      </c>
      <c r="Y27" s="71">
        <f>Mpi!U29</f>
        <v>0</v>
      </c>
      <c r="Z27" s="71">
        <f>Narmex!U29</f>
        <v>1272</v>
      </c>
      <c r="AA27" s="71">
        <f>Norgren!U29</f>
        <v>662</v>
      </c>
      <c r="AB27" s="71">
        <f>Rohm!U29</f>
        <v>1515</v>
      </c>
      <c r="AC27" s="71">
        <f>Ronal!U29</f>
        <v>25610</v>
      </c>
      <c r="AD27" s="71">
        <f>Samsung!U29</f>
        <v>14075</v>
      </c>
      <c r="AE27" s="71">
        <f>Securency!U29</f>
        <v>0</v>
      </c>
      <c r="AF27" s="71">
        <f>Tafime!U29</f>
        <v>6278</v>
      </c>
      <c r="AG27" s="71">
        <f>'Frenos Trw'!U29</f>
        <v>2598</v>
      </c>
      <c r="AH27" s="71">
        <f>Valeo!U29</f>
        <v>1029</v>
      </c>
      <c r="AI27" s="72">
        <f>Vrk!U29</f>
        <v>2630</v>
      </c>
      <c r="AJ27" s="73">
        <f t="shared" si="3"/>
        <v>100114</v>
      </c>
      <c r="AK27" s="80">
        <f t="shared" si="4"/>
        <v>491.91100000000733</v>
      </c>
      <c r="AL27" s="95">
        <f t="shared" si="7"/>
        <v>-4.8894840781274502E-3</v>
      </c>
    </row>
    <row r="28" spans="2:42">
      <c r="B28" s="59">
        <f t="shared" si="2"/>
        <v>41827</v>
      </c>
      <c r="C28" s="64">
        <f>PIQ!N32</f>
        <v>107228.058</v>
      </c>
      <c r="D28" s="68">
        <f>'AERnn C'!U30</f>
        <v>411</v>
      </c>
      <c r="E28" s="68">
        <f>'AER S'!U30</f>
        <v>387</v>
      </c>
      <c r="F28" s="68">
        <f>Avery!U30</f>
        <v>3197</v>
      </c>
      <c r="G28" s="68">
        <f>Beach!U30</f>
        <v>59</v>
      </c>
      <c r="H28" s="68">
        <f>Bravo!U30</f>
        <v>4525</v>
      </c>
      <c r="I28" s="68">
        <f>Comex!U30</f>
        <v>10566</v>
      </c>
      <c r="J28" s="68">
        <f>Copper!U30</f>
        <v>68</v>
      </c>
      <c r="K28" s="68">
        <f>Crown!U30</f>
        <v>1076</v>
      </c>
      <c r="L28" s="68">
        <f>DREnc!U30</f>
        <v>1244</v>
      </c>
      <c r="M28" s="68">
        <f>Eaton!U30</f>
        <v>282</v>
      </c>
      <c r="N28" s="68">
        <f>Elicamex!U30</f>
        <v>279</v>
      </c>
      <c r="O28" s="68">
        <f>Euro!U30</f>
        <v>4423</v>
      </c>
      <c r="P28" s="68">
        <f>Foam!U30</f>
        <v>1677</v>
      </c>
      <c r="Q28" s="68">
        <f>Fracsa!U30</f>
        <v>10921</v>
      </c>
      <c r="R28" s="68">
        <f>Hitachi!U30</f>
        <v>2090</v>
      </c>
      <c r="S28" s="68">
        <f>Ipc!U30</f>
        <v>2565</v>
      </c>
      <c r="T28" s="68">
        <f>Jafra!U30</f>
        <v>1804</v>
      </c>
      <c r="U28" s="68">
        <f>'KH Méx'!U30</f>
        <v>117</v>
      </c>
      <c r="V28" s="68">
        <f>Kluber!U30</f>
        <v>339</v>
      </c>
      <c r="W28" s="68">
        <f>Messier!U30</f>
        <v>1094</v>
      </c>
      <c r="X28" s="68">
        <f>Metokote!U30</f>
        <v>1281</v>
      </c>
      <c r="Y28" s="68">
        <f>Mpi!U30</f>
        <v>0</v>
      </c>
      <c r="Z28" s="68">
        <f>Narmex!U30</f>
        <v>1492</v>
      </c>
      <c r="AA28" s="68">
        <f>Norgren!U30</f>
        <v>645</v>
      </c>
      <c r="AB28" s="68">
        <f>Rohm!U30</f>
        <v>1727</v>
      </c>
      <c r="AC28" s="68">
        <f>Ronal!U30</f>
        <v>24883</v>
      </c>
      <c r="AD28" s="68">
        <f>Samsung!U30</f>
        <v>16387</v>
      </c>
      <c r="AE28" s="68">
        <f>Securency!U30</f>
        <v>0</v>
      </c>
      <c r="AF28" s="68">
        <f>Tafime!U30</f>
        <v>6252</v>
      </c>
      <c r="AG28" s="68">
        <f>'Frenos Trw'!U30</f>
        <v>3168</v>
      </c>
      <c r="AH28" s="68">
        <f>Valeo!U30</f>
        <v>1010</v>
      </c>
      <c r="AI28" s="69">
        <f>Vrk!U30</f>
        <v>2568</v>
      </c>
      <c r="AJ28" s="70">
        <f t="shared" si="3"/>
        <v>106537</v>
      </c>
      <c r="AK28" s="79">
        <f t="shared" si="4"/>
        <v>691.05800000000454</v>
      </c>
      <c r="AL28" s="85">
        <f t="shared" ref="AL28:AL34" si="8">(AJ28-C28)/C28</f>
        <v>-6.4447497501074254E-3</v>
      </c>
      <c r="AM28" s="88" t="s">
        <v>127</v>
      </c>
      <c r="AN28" s="77"/>
    </row>
    <row r="29" spans="2:42" ht="15.75" thickBot="1">
      <c r="B29" s="59">
        <f t="shared" si="2"/>
        <v>41826</v>
      </c>
      <c r="C29" s="64">
        <f>PIQ!N33</f>
        <v>114161.88800000001</v>
      </c>
      <c r="D29" s="68">
        <f>'AERnn C'!U31</f>
        <v>415</v>
      </c>
      <c r="E29" s="68">
        <f>'AER S'!U31</f>
        <v>227</v>
      </c>
      <c r="F29" s="68">
        <f>Avery!U31</f>
        <v>2574</v>
      </c>
      <c r="G29" s="68">
        <f>Beach!U31</f>
        <v>57</v>
      </c>
      <c r="H29" s="68">
        <f>Bravo!U31</f>
        <v>4724</v>
      </c>
      <c r="I29" s="68">
        <f>Comex!U31</f>
        <v>14195</v>
      </c>
      <c r="J29" s="68">
        <f>Copper!U31</f>
        <v>50</v>
      </c>
      <c r="K29" s="68">
        <f>Crown!U31</f>
        <v>1236</v>
      </c>
      <c r="L29" s="68">
        <f>DREnc!U31</f>
        <v>1126</v>
      </c>
      <c r="M29" s="68">
        <f>Eaton!U31</f>
        <v>308</v>
      </c>
      <c r="N29" s="68">
        <f>Elicamex!U31</f>
        <v>242</v>
      </c>
      <c r="O29" s="68">
        <f>Euro!U31</f>
        <v>4402</v>
      </c>
      <c r="P29" s="68">
        <f>Foam!U31</f>
        <v>5030</v>
      </c>
      <c r="Q29" s="68">
        <f>Fracsa!U31</f>
        <v>9495</v>
      </c>
      <c r="R29" s="68">
        <f>Hitachi!U31</f>
        <v>1991</v>
      </c>
      <c r="S29" s="68">
        <f>Ipc!U31</f>
        <v>3049</v>
      </c>
      <c r="T29" s="68">
        <f>Jafra!U31</f>
        <v>1809</v>
      </c>
      <c r="U29" s="68">
        <f>'KH Méx'!U31</f>
        <v>10</v>
      </c>
      <c r="V29" s="68">
        <f>Kluber!U31</f>
        <v>406</v>
      </c>
      <c r="W29" s="68">
        <f>Messier!U31</f>
        <v>1128</v>
      </c>
      <c r="X29" s="68">
        <f>Metokote!U31</f>
        <v>1628</v>
      </c>
      <c r="Y29" s="68">
        <f>Mpi!U31</f>
        <v>0</v>
      </c>
      <c r="Z29" s="68">
        <f>Narmex!U31</f>
        <v>1549</v>
      </c>
      <c r="AA29" s="68">
        <f>Norgren!U31</f>
        <v>670</v>
      </c>
      <c r="AB29" s="68">
        <f>Rohm!U31</f>
        <v>1859</v>
      </c>
      <c r="AC29" s="68">
        <f>Ronal!U31</f>
        <v>26156</v>
      </c>
      <c r="AD29" s="68">
        <f>Samsung!U31</f>
        <v>15547</v>
      </c>
      <c r="AE29" s="68">
        <f>Securency!U31</f>
        <v>0</v>
      </c>
      <c r="AF29" s="68">
        <f>Tafime!U31</f>
        <v>6506</v>
      </c>
      <c r="AG29" s="68">
        <f>'Frenos Trw'!U31</f>
        <v>3349</v>
      </c>
      <c r="AH29" s="68">
        <f>Valeo!U31</f>
        <v>1172</v>
      </c>
      <c r="AI29" s="69">
        <f>Vrk!U31</f>
        <v>2546</v>
      </c>
      <c r="AJ29" s="70">
        <f t="shared" si="3"/>
        <v>113456</v>
      </c>
      <c r="AK29" s="79">
        <f t="shared" si="4"/>
        <v>705.88800000000629</v>
      </c>
      <c r="AL29" s="86">
        <f t="shared" si="8"/>
        <v>-6.1832193945496614E-3</v>
      </c>
      <c r="AM29" s="92">
        <f>AVERAGE(AL28:AL34)</f>
        <v>-8.8929804736491841E-3</v>
      </c>
      <c r="AO29" s="77">
        <f>AM29</f>
        <v>-8.8929804736491841E-3</v>
      </c>
    </row>
    <row r="30" spans="2:42">
      <c r="B30" s="59">
        <f t="shared" si="2"/>
        <v>41825</v>
      </c>
      <c r="C30" s="64">
        <f>PIQ!N34</f>
        <v>116046.89</v>
      </c>
      <c r="D30" s="68">
        <f>'AERnn C'!U32</f>
        <v>462</v>
      </c>
      <c r="E30" s="68">
        <f>'AER S'!U32</f>
        <v>306</v>
      </c>
      <c r="F30" s="68">
        <f>Avery!U32</f>
        <v>3395</v>
      </c>
      <c r="G30" s="68">
        <f>Beach!U32</f>
        <v>54</v>
      </c>
      <c r="H30" s="68">
        <f>Bravo!U32</f>
        <v>4625</v>
      </c>
      <c r="I30" s="68">
        <f>Comex!U32</f>
        <v>14684</v>
      </c>
      <c r="J30" s="68">
        <f>Copper!U32</f>
        <v>69</v>
      </c>
      <c r="K30" s="68">
        <f>Crown!U32</f>
        <v>1166</v>
      </c>
      <c r="L30" s="68">
        <f>DREnc!U32</f>
        <v>1160</v>
      </c>
      <c r="M30" s="68">
        <f>Eaton!U32</f>
        <v>316</v>
      </c>
      <c r="N30" s="68">
        <f>Elicamex!U32</f>
        <v>232</v>
      </c>
      <c r="O30" s="68">
        <f>Euro!U32</f>
        <v>4398</v>
      </c>
      <c r="P30" s="68">
        <f>Foam!U32</f>
        <v>6089</v>
      </c>
      <c r="Q30" s="68">
        <f>Fracsa!U32</f>
        <v>9217</v>
      </c>
      <c r="R30" s="68">
        <f>Hitachi!U32</f>
        <v>2073</v>
      </c>
      <c r="S30" s="68">
        <f>Ipc!U32</f>
        <v>2586</v>
      </c>
      <c r="T30" s="68">
        <f>Jafra!U32</f>
        <v>1339</v>
      </c>
      <c r="U30" s="68">
        <f>'KH Méx'!U32</f>
        <v>63</v>
      </c>
      <c r="V30" s="68">
        <f>Kluber!U32</f>
        <v>319</v>
      </c>
      <c r="W30" s="68">
        <f>Messier!U32</f>
        <v>1132</v>
      </c>
      <c r="X30" s="68">
        <f>Metokote!U32</f>
        <v>1448</v>
      </c>
      <c r="Y30" s="68">
        <f>Mpi!U32</f>
        <v>0</v>
      </c>
      <c r="Z30" s="68">
        <f>Narmex!U32</f>
        <v>1499</v>
      </c>
      <c r="AA30" s="68">
        <f>Norgren!U32</f>
        <v>691</v>
      </c>
      <c r="AB30" s="68">
        <f>Rohm!U32</f>
        <v>1613</v>
      </c>
      <c r="AC30" s="68">
        <f>Ronal!U32</f>
        <v>26137</v>
      </c>
      <c r="AD30" s="68">
        <f>Samsung!U32</f>
        <v>16607</v>
      </c>
      <c r="AE30" s="68">
        <f>Securency!U32</f>
        <v>2</v>
      </c>
      <c r="AF30" s="68">
        <f>Tafime!U32</f>
        <v>6355</v>
      </c>
      <c r="AG30" s="68">
        <f>'Frenos Trw'!U32</f>
        <v>3404</v>
      </c>
      <c r="AH30" s="68">
        <f>Valeo!U32</f>
        <v>1168</v>
      </c>
      <c r="AI30" s="69">
        <f>Vrk!U32</f>
        <v>2553</v>
      </c>
      <c r="AJ30" s="70">
        <f t="shared" si="3"/>
        <v>115162</v>
      </c>
      <c r="AK30" s="79">
        <f t="shared" si="4"/>
        <v>884.88999999999942</v>
      </c>
      <c r="AL30" s="86">
        <f t="shared" si="8"/>
        <v>-7.6252797468333655E-3</v>
      </c>
      <c r="AM30" s="93" t="s">
        <v>133</v>
      </c>
    </row>
    <row r="31" spans="2:42">
      <c r="B31" s="59">
        <f t="shared" si="2"/>
        <v>41824</v>
      </c>
      <c r="C31" s="64">
        <f>PIQ!N35</f>
        <v>124971.05399999999</v>
      </c>
      <c r="D31" s="68">
        <f>'AERnn C'!U33</f>
        <v>372</v>
      </c>
      <c r="E31" s="68">
        <f>'AER S'!U33</f>
        <v>256</v>
      </c>
      <c r="F31" s="68">
        <f>Avery!U33</f>
        <v>3101</v>
      </c>
      <c r="G31" s="68">
        <f>Beach!U33</f>
        <v>60</v>
      </c>
      <c r="H31" s="68">
        <f>Bravo!U33</f>
        <v>4366</v>
      </c>
      <c r="I31" s="68">
        <f>Comex!U33</f>
        <v>19033</v>
      </c>
      <c r="J31" s="68">
        <f>Copper!U33</f>
        <v>33</v>
      </c>
      <c r="K31" s="68">
        <f>Crown!U33</f>
        <v>1344</v>
      </c>
      <c r="L31" s="68">
        <f>DREnc!U33</f>
        <v>1254</v>
      </c>
      <c r="M31" s="68">
        <f>Eaton!U33</f>
        <v>301</v>
      </c>
      <c r="N31" s="68">
        <f>Elicamex!U33</f>
        <v>349</v>
      </c>
      <c r="O31" s="68">
        <f>Euro!U33</f>
        <v>4530</v>
      </c>
      <c r="P31" s="68">
        <f>Foam!U33</f>
        <v>6455</v>
      </c>
      <c r="Q31" s="68">
        <f>Fracsa!U33</f>
        <v>11572</v>
      </c>
      <c r="R31" s="68">
        <f>Hitachi!U33</f>
        <v>2317</v>
      </c>
      <c r="S31" s="68">
        <f>Ipc!U33</f>
        <v>3007</v>
      </c>
      <c r="T31" s="68">
        <f>Jafra!U33</f>
        <v>1673</v>
      </c>
      <c r="U31" s="68">
        <f>'KH Méx'!U33</f>
        <v>129</v>
      </c>
      <c r="V31" s="68">
        <f>Kluber!U33</f>
        <v>328</v>
      </c>
      <c r="W31" s="68">
        <f>Messier!U33</f>
        <v>1070</v>
      </c>
      <c r="X31" s="68">
        <f>Metokote!U33</f>
        <v>1424</v>
      </c>
      <c r="Y31" s="68">
        <f>Mpi!U33</f>
        <v>0</v>
      </c>
      <c r="Z31" s="68">
        <f>Narmex!U33</f>
        <v>1649</v>
      </c>
      <c r="AA31" s="68">
        <f>Norgren!U33</f>
        <v>703</v>
      </c>
      <c r="AB31" s="68">
        <f>Rohm!U33</f>
        <v>1623</v>
      </c>
      <c r="AC31" s="68">
        <f>Ronal!U33</f>
        <v>26767</v>
      </c>
      <c r="AD31" s="68">
        <f>Samsung!U33</f>
        <v>16854</v>
      </c>
      <c r="AE31" s="68">
        <f>Securency!U33</f>
        <v>2</v>
      </c>
      <c r="AF31" s="68">
        <f>Tafime!U33</f>
        <v>6473</v>
      </c>
      <c r="AG31" s="68">
        <f>'Frenos Trw'!U33</f>
        <v>3322</v>
      </c>
      <c r="AH31" s="68">
        <f>Valeo!U33</f>
        <v>1075</v>
      </c>
      <c r="AI31" s="69">
        <f>Vrk!U33</f>
        <v>2576</v>
      </c>
      <c r="AJ31" s="70">
        <f t="shared" si="3"/>
        <v>124018</v>
      </c>
      <c r="AK31" s="79">
        <f t="shared" si="4"/>
        <v>953.05399999998917</v>
      </c>
      <c r="AL31" s="86">
        <f t="shared" si="8"/>
        <v>-7.6261979834145377E-3</v>
      </c>
      <c r="AM31" s="94" t="s">
        <v>128</v>
      </c>
    </row>
    <row r="32" spans="2:42">
      <c r="B32" s="59">
        <f t="shared" si="2"/>
        <v>41823</v>
      </c>
      <c r="C32" s="64">
        <f>PIQ!N36</f>
        <v>73539.81</v>
      </c>
      <c r="D32" s="68">
        <f>'AERnn C'!U34</f>
        <v>177</v>
      </c>
      <c r="E32" s="68">
        <f>'AER S'!U34</f>
        <v>22</v>
      </c>
      <c r="F32" s="68">
        <f>Avery!U34</f>
        <v>2</v>
      </c>
      <c r="G32" s="68">
        <f>Beach!U34</f>
        <v>10</v>
      </c>
      <c r="H32" s="68">
        <f>Bravo!U34</f>
        <v>4614</v>
      </c>
      <c r="I32" s="68">
        <f>Comex!U34</f>
        <v>11853</v>
      </c>
      <c r="J32" s="68">
        <f>Copper!U34</f>
        <v>20</v>
      </c>
      <c r="K32" s="68">
        <f>Crown!U34</f>
        <v>266</v>
      </c>
      <c r="L32" s="68">
        <f>DREnc!U34</f>
        <v>132</v>
      </c>
      <c r="M32" s="68">
        <f>Eaton!U34</f>
        <v>187</v>
      </c>
      <c r="N32" s="68">
        <f>Elicamex!U34</f>
        <v>173</v>
      </c>
      <c r="O32" s="68">
        <f>Euro!U34</f>
        <v>4171</v>
      </c>
      <c r="P32" s="68">
        <f>Foam!U34</f>
        <v>577</v>
      </c>
      <c r="Q32" s="68">
        <f>Fracsa!U34</f>
        <v>9308</v>
      </c>
      <c r="R32" s="68">
        <f>Hitachi!U34</f>
        <v>261</v>
      </c>
      <c r="S32" s="68">
        <f>Ipc!U34</f>
        <v>975</v>
      </c>
      <c r="T32" s="68">
        <f>Jafra!U34</f>
        <v>399</v>
      </c>
      <c r="U32" s="68">
        <f>'KH Méx'!U34</f>
        <v>0</v>
      </c>
      <c r="V32" s="68">
        <f>Kluber!U34</f>
        <v>110</v>
      </c>
      <c r="W32" s="68">
        <f>Messier!U34</f>
        <v>1010</v>
      </c>
      <c r="X32" s="68">
        <f>Metokote!U34</f>
        <v>277</v>
      </c>
      <c r="Y32" s="68">
        <f>Mpi!U34</f>
        <v>0</v>
      </c>
      <c r="Z32" s="68">
        <f>Narmex!U34</f>
        <v>780</v>
      </c>
      <c r="AA32" s="68">
        <f>Norgren!U34</f>
        <v>309</v>
      </c>
      <c r="AB32" s="68">
        <f>Rohm!U34</f>
        <v>1668</v>
      </c>
      <c r="AC32" s="68">
        <f>Ronal!U34</f>
        <v>25214</v>
      </c>
      <c r="AD32" s="68">
        <f>Samsung!U34</f>
        <v>1612</v>
      </c>
      <c r="AE32" s="68">
        <f>Securency!U34</f>
        <v>0</v>
      </c>
      <c r="AF32" s="68">
        <f>Tafime!U34</f>
        <v>6581</v>
      </c>
      <c r="AG32" s="68">
        <f>'Frenos Trw'!U34</f>
        <v>1358</v>
      </c>
      <c r="AH32" s="68">
        <f>Valeo!U34</f>
        <v>354</v>
      </c>
      <c r="AI32" s="69">
        <f>Vrk!U34</f>
        <v>232</v>
      </c>
      <c r="AJ32" s="70">
        <f t="shared" si="3"/>
        <v>72652</v>
      </c>
      <c r="AK32" s="79">
        <f t="shared" si="4"/>
        <v>887.80999999999767</v>
      </c>
      <c r="AL32" s="82">
        <f t="shared" si="8"/>
        <v>-1.2072508754101999E-2</v>
      </c>
    </row>
    <row r="33" spans="2:38">
      <c r="B33" s="59">
        <f>B34+1</f>
        <v>41822</v>
      </c>
      <c r="C33" s="64">
        <f>PIQ!N37</f>
        <v>79798.195000000007</v>
      </c>
      <c r="D33" s="68">
        <f>'AERnn C'!U35</f>
        <v>281</v>
      </c>
      <c r="E33" s="68">
        <f>'AER S'!U35</f>
        <v>48</v>
      </c>
      <c r="F33" s="68">
        <f>Avery!U35</f>
        <v>976</v>
      </c>
      <c r="G33" s="68">
        <f>Beach!U35</f>
        <v>4</v>
      </c>
      <c r="H33" s="68">
        <f>Bravo!U35</f>
        <v>4316</v>
      </c>
      <c r="I33" s="68">
        <f>Comex!U35</f>
        <v>18726</v>
      </c>
      <c r="J33" s="68">
        <f>Copper!U35</f>
        <v>13</v>
      </c>
      <c r="K33" s="68">
        <f>Crown!U35</f>
        <v>428</v>
      </c>
      <c r="L33" s="68">
        <f>DREnc!U35</f>
        <v>36</v>
      </c>
      <c r="M33" s="68">
        <f>Eaton!U35</f>
        <v>68</v>
      </c>
      <c r="N33" s="68">
        <f>Elicamex!U35</f>
        <v>128</v>
      </c>
      <c r="O33" s="68">
        <f>Euro!U35</f>
        <v>4314</v>
      </c>
      <c r="P33" s="68">
        <f>Foam!U35</f>
        <v>0</v>
      </c>
      <c r="Q33" s="68">
        <f>Fracsa!U35</f>
        <v>6706</v>
      </c>
      <c r="R33" s="68">
        <f>Hitachi!U35</f>
        <v>11</v>
      </c>
      <c r="S33" s="68">
        <f>Ipc!U35</f>
        <v>958</v>
      </c>
      <c r="T33" s="68">
        <f>Jafra!U35</f>
        <v>4</v>
      </c>
      <c r="U33" s="68">
        <f>'KH Méx'!U35</f>
        <v>0</v>
      </c>
      <c r="V33" s="68">
        <f>Kluber!U35</f>
        <v>72</v>
      </c>
      <c r="W33" s="68">
        <f>Messier!U35</f>
        <v>903</v>
      </c>
      <c r="X33" s="68">
        <f>Metokote!U35</f>
        <v>792</v>
      </c>
      <c r="Y33" s="68">
        <f>Mpi!U35</f>
        <v>0</v>
      </c>
      <c r="Z33" s="68">
        <f>Narmex!U35</f>
        <v>3</v>
      </c>
      <c r="AA33" s="68">
        <f>Norgren!U35</f>
        <v>411</v>
      </c>
      <c r="AB33" s="68">
        <f>Rohm!U35</f>
        <v>1625</v>
      </c>
      <c r="AC33" s="68">
        <f>Ronal!U35</f>
        <v>26831</v>
      </c>
      <c r="AD33" s="68">
        <f>Samsung!U35</f>
        <v>66</v>
      </c>
      <c r="AE33" s="68">
        <f>Securency!U35</f>
        <v>389</v>
      </c>
      <c r="AF33" s="68">
        <f>Tafime!U35</f>
        <v>6634</v>
      </c>
      <c r="AG33" s="68">
        <f>'Frenos Trw'!U35</f>
        <v>1207</v>
      </c>
      <c r="AH33" s="68">
        <f>Valeo!U35</f>
        <v>252</v>
      </c>
      <c r="AI33" s="69">
        <f>Vrk!U35</f>
        <v>2378</v>
      </c>
      <c r="AJ33" s="70">
        <f t="shared" si="3"/>
        <v>78580</v>
      </c>
      <c r="AK33" s="79">
        <f t="shared" si="4"/>
        <v>1218.195000000007</v>
      </c>
      <c r="AL33" s="82">
        <f t="shared" si="8"/>
        <v>-1.5265946804937215E-2</v>
      </c>
    </row>
    <row r="34" spans="2:38" ht="15.75" thickBot="1">
      <c r="B34" s="102">
        <v>41821</v>
      </c>
      <c r="C34" s="66">
        <f>PIQ!N38</f>
        <v>113831.573</v>
      </c>
      <c r="D34" s="74">
        <f>'AERnn C'!U36</f>
        <v>451</v>
      </c>
      <c r="E34" s="74">
        <f>'AER S'!U36</f>
        <v>204</v>
      </c>
      <c r="F34" s="74">
        <f>Avery!U36</f>
        <v>2994</v>
      </c>
      <c r="G34" s="74">
        <f>Beach!U36</f>
        <v>27</v>
      </c>
      <c r="H34" s="74">
        <f>Bravo!U36</f>
        <v>4175</v>
      </c>
      <c r="I34" s="74">
        <f>Comex!U36</f>
        <v>24200</v>
      </c>
      <c r="J34" s="74">
        <f>Copper!U36</f>
        <v>78</v>
      </c>
      <c r="K34" s="74">
        <f>Crown!U36</f>
        <v>1084</v>
      </c>
      <c r="L34" s="74">
        <f>DREnc!U36</f>
        <v>585</v>
      </c>
      <c r="M34" s="74">
        <f>Eaton!U36</f>
        <v>266</v>
      </c>
      <c r="N34" s="74">
        <f>Elicamex!U36</f>
        <v>353</v>
      </c>
      <c r="O34" s="74">
        <f>Euro!U36</f>
        <v>3932</v>
      </c>
      <c r="P34" s="74">
        <f>Foam!U36</f>
        <v>0</v>
      </c>
      <c r="Q34" s="74">
        <f>Fracsa!U36</f>
        <v>7599</v>
      </c>
      <c r="R34" s="74">
        <f>Hitachi!U36</f>
        <v>1970</v>
      </c>
      <c r="S34" s="74">
        <f>Ipc!U36</f>
        <v>2184</v>
      </c>
      <c r="T34" s="74">
        <f>Jafra!U36</f>
        <v>1163</v>
      </c>
      <c r="U34" s="74">
        <f>'KH Méx'!U36</f>
        <v>0</v>
      </c>
      <c r="V34" s="74">
        <f>Kluber!U36</f>
        <v>43</v>
      </c>
      <c r="W34" s="74">
        <f>Messier!U36</f>
        <v>993</v>
      </c>
      <c r="X34" s="74">
        <f>Metokote!U36</f>
        <v>1360</v>
      </c>
      <c r="Y34" s="74">
        <f>Mpi!U36</f>
        <v>0</v>
      </c>
      <c r="Z34" s="74">
        <f>Narmex!U36</f>
        <v>1169</v>
      </c>
      <c r="AA34" s="74">
        <f>Norgren!U36</f>
        <v>718</v>
      </c>
      <c r="AB34" s="74">
        <f>Rohm!U36</f>
        <v>1515</v>
      </c>
      <c r="AC34" s="74">
        <f>Ronal!U36</f>
        <v>26927</v>
      </c>
      <c r="AD34" s="74">
        <f>Samsung!U36</f>
        <v>14474</v>
      </c>
      <c r="AE34" s="74">
        <f>Securency!U36</f>
        <v>1248</v>
      </c>
      <c r="AF34" s="74">
        <f>Tafime!U36</f>
        <v>6662</v>
      </c>
      <c r="AG34" s="74">
        <f>'Frenos Trw'!U36</f>
        <v>3077</v>
      </c>
      <c r="AH34" s="74">
        <f>Valeo!U36</f>
        <v>1137</v>
      </c>
      <c r="AI34" s="75">
        <f>Vrk!U36</f>
        <v>2443</v>
      </c>
      <c r="AJ34" s="76">
        <f t="shared" si="3"/>
        <v>113031</v>
      </c>
      <c r="AK34" s="81">
        <f t="shared" si="4"/>
        <v>800.57300000000396</v>
      </c>
      <c r="AL34" s="84">
        <f t="shared" si="8"/>
        <v>-7.0329608816000807E-3</v>
      </c>
    </row>
    <row r="35" spans="2:38"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</sheetData>
  <pageMargins left="0.7" right="0.7" top="0.75" bottom="0.75" header="0.3" footer="0.3"/>
  <pageSetup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363693</v>
      </c>
      <c r="T6" s="22">
        <v>31</v>
      </c>
      <c r="U6" s="23">
        <f>D6-D7</f>
        <v>245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363448</v>
      </c>
      <c r="T7" s="16">
        <v>30</v>
      </c>
      <c r="U7" s="23">
        <f>D7-D8</f>
        <v>444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363004</v>
      </c>
      <c r="T8" s="16">
        <v>29</v>
      </c>
      <c r="U8" s="23">
        <f>D8-D9</f>
        <v>1065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361939</v>
      </c>
      <c r="E9">
        <v>191064</v>
      </c>
      <c r="F9">
        <v>7.0383259999999996</v>
      </c>
      <c r="G9">
        <v>1</v>
      </c>
      <c r="H9">
        <v>89.090999999999994</v>
      </c>
      <c r="I9">
        <v>21.2</v>
      </c>
      <c r="J9">
        <v>50.3</v>
      </c>
      <c r="K9">
        <v>112.2</v>
      </c>
      <c r="L9">
        <v>1.0125999999999999</v>
      </c>
      <c r="M9">
        <v>85.241</v>
      </c>
      <c r="N9">
        <v>92.923000000000002</v>
      </c>
      <c r="O9">
        <v>87.655000000000001</v>
      </c>
      <c r="P9">
        <v>12.3</v>
      </c>
      <c r="Q9">
        <v>27.8</v>
      </c>
      <c r="R9">
        <v>22</v>
      </c>
      <c r="S9">
        <v>4.7699999999999996</v>
      </c>
      <c r="T9" s="22">
        <v>28</v>
      </c>
      <c r="U9" s="23">
        <f t="shared" ref="U9:U36" si="1">D9-D10</f>
        <v>1203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360736</v>
      </c>
      <c r="E10">
        <v>190893</v>
      </c>
      <c r="F10">
        <v>6.9893879999999999</v>
      </c>
      <c r="G10">
        <v>1</v>
      </c>
      <c r="H10">
        <v>89.051000000000002</v>
      </c>
      <c r="I10">
        <v>21</v>
      </c>
      <c r="J10">
        <v>46.1</v>
      </c>
      <c r="K10">
        <v>124.6</v>
      </c>
      <c r="L10">
        <v>1.0125</v>
      </c>
      <c r="M10">
        <v>85.459000000000003</v>
      </c>
      <c r="N10">
        <v>91.61</v>
      </c>
      <c r="O10">
        <v>86.911000000000001</v>
      </c>
      <c r="P10">
        <v>10.199999999999999</v>
      </c>
      <c r="Q10">
        <v>31.2</v>
      </c>
      <c r="R10">
        <v>21.8</v>
      </c>
      <c r="S10">
        <v>4.7699999999999996</v>
      </c>
      <c r="T10" s="16">
        <v>27</v>
      </c>
      <c r="U10" s="23">
        <f t="shared" si="1"/>
        <v>1104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359632</v>
      </c>
      <c r="E11">
        <v>190737</v>
      </c>
      <c r="F11">
        <v>7.0962319999999997</v>
      </c>
      <c r="G11">
        <v>1</v>
      </c>
      <c r="H11">
        <v>88.787999999999997</v>
      </c>
      <c r="I11">
        <v>21</v>
      </c>
      <c r="J11">
        <v>47.9</v>
      </c>
      <c r="K11">
        <v>130.6</v>
      </c>
      <c r="L11">
        <v>1.0126999999999999</v>
      </c>
      <c r="M11">
        <v>85.751999999999995</v>
      </c>
      <c r="N11">
        <v>92.319000000000003</v>
      </c>
      <c r="O11">
        <v>88.326999999999998</v>
      </c>
      <c r="P11">
        <v>11.3</v>
      </c>
      <c r="Q11">
        <v>29.8</v>
      </c>
      <c r="R11">
        <v>21.6</v>
      </c>
      <c r="S11">
        <v>4.7699999999999996</v>
      </c>
      <c r="T11" s="16">
        <v>26</v>
      </c>
      <c r="U11" s="23">
        <f t="shared" si="1"/>
        <v>1146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358486</v>
      </c>
      <c r="E12">
        <v>190575</v>
      </c>
      <c r="F12">
        <v>6.9140490000000003</v>
      </c>
      <c r="G12">
        <v>1</v>
      </c>
      <c r="H12">
        <v>88.048000000000002</v>
      </c>
      <c r="I12">
        <v>20.8</v>
      </c>
      <c r="J12">
        <v>50.6</v>
      </c>
      <c r="K12">
        <v>127.5</v>
      </c>
      <c r="L12">
        <v>1.0123</v>
      </c>
      <c r="M12">
        <v>84.334999999999994</v>
      </c>
      <c r="N12">
        <v>91.179000000000002</v>
      </c>
      <c r="O12">
        <v>85.837999999999994</v>
      </c>
      <c r="P12">
        <v>10.199999999999999</v>
      </c>
      <c r="Q12">
        <v>30.3</v>
      </c>
      <c r="R12">
        <v>21.7</v>
      </c>
      <c r="S12">
        <v>4.7699999999999996</v>
      </c>
      <c r="T12" s="16">
        <v>25</v>
      </c>
      <c r="U12" s="23">
        <f t="shared" si="1"/>
        <v>1211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357275</v>
      </c>
      <c r="E13">
        <v>190402</v>
      </c>
      <c r="F13">
        <v>6.9457769999999996</v>
      </c>
      <c r="G13">
        <v>1</v>
      </c>
      <c r="H13">
        <v>92.016999999999996</v>
      </c>
      <c r="I13">
        <v>22.1</v>
      </c>
      <c r="J13">
        <v>10.3</v>
      </c>
      <c r="K13">
        <v>116</v>
      </c>
      <c r="L13">
        <v>1.0124</v>
      </c>
      <c r="M13">
        <v>85.805999999999997</v>
      </c>
      <c r="N13">
        <v>94.218999999999994</v>
      </c>
      <c r="O13">
        <v>86.356999999999999</v>
      </c>
      <c r="P13">
        <v>10.1</v>
      </c>
      <c r="Q13">
        <v>40.9</v>
      </c>
      <c r="R13">
        <v>21.9</v>
      </c>
      <c r="S13">
        <v>4.7699999999999996</v>
      </c>
      <c r="T13" s="16">
        <v>24</v>
      </c>
      <c r="U13" s="23">
        <f t="shared" si="1"/>
        <v>247</v>
      </c>
      <c r="V13" s="16"/>
      <c r="W13" s="114" t="s">
        <v>276</v>
      </c>
      <c r="X13" s="114">
        <v>357274</v>
      </c>
      <c r="Y13" s="117">
        <f t="shared" si="0"/>
        <v>-2.7989643831460853E-4</v>
      </c>
    </row>
    <row r="14" spans="1:25">
      <c r="A14" s="16">
        <v>24</v>
      </c>
      <c r="B14" t="s">
        <v>156</v>
      </c>
      <c r="C14" t="s">
        <v>13</v>
      </c>
      <c r="D14">
        <v>357028</v>
      </c>
      <c r="E14">
        <v>190367</v>
      </c>
      <c r="F14">
        <v>7.49533</v>
      </c>
      <c r="G14">
        <v>1</v>
      </c>
      <c r="H14">
        <v>92.07</v>
      </c>
      <c r="I14">
        <v>21.4</v>
      </c>
      <c r="J14">
        <v>23.4</v>
      </c>
      <c r="K14">
        <v>121.6</v>
      </c>
      <c r="L14">
        <v>1.0139</v>
      </c>
      <c r="M14">
        <v>89.903000000000006</v>
      </c>
      <c r="N14">
        <v>94.756</v>
      </c>
      <c r="O14">
        <v>92.926000000000002</v>
      </c>
      <c r="P14">
        <v>11.8</v>
      </c>
      <c r="Q14">
        <v>41</v>
      </c>
      <c r="R14">
        <v>19</v>
      </c>
      <c r="S14">
        <v>4.7699999999999996</v>
      </c>
      <c r="T14" s="16">
        <v>23</v>
      </c>
      <c r="U14" s="23">
        <f t="shared" si="1"/>
        <v>556</v>
      </c>
      <c r="V14" s="16"/>
      <c r="W14" s="114" t="s">
        <v>277</v>
      </c>
      <c r="X14" s="114">
        <v>357028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356472</v>
      </c>
      <c r="E15">
        <v>190290</v>
      </c>
      <c r="F15">
        <v>7.2360389999999999</v>
      </c>
      <c r="G15">
        <v>1</v>
      </c>
      <c r="H15">
        <v>90.302999999999997</v>
      </c>
      <c r="I15">
        <v>21.7</v>
      </c>
      <c r="J15">
        <v>44.9</v>
      </c>
      <c r="K15">
        <v>136.5</v>
      </c>
      <c r="L15">
        <v>1.0129999999999999</v>
      </c>
      <c r="M15">
        <v>87.162999999999997</v>
      </c>
      <c r="N15">
        <v>92.947000000000003</v>
      </c>
      <c r="O15">
        <v>90.489000000000004</v>
      </c>
      <c r="P15">
        <v>14.8</v>
      </c>
      <c r="Q15">
        <v>32.700000000000003</v>
      </c>
      <c r="R15">
        <v>22.2</v>
      </c>
      <c r="S15">
        <v>4.7699999999999996</v>
      </c>
      <c r="T15" s="16">
        <v>22</v>
      </c>
      <c r="U15" s="23">
        <f t="shared" si="1"/>
        <v>1073</v>
      </c>
      <c r="V15" s="16"/>
      <c r="W15" s="114" t="s">
        <v>278</v>
      </c>
      <c r="X15" s="114">
        <v>356470</v>
      </c>
      <c r="Y15" s="117">
        <f t="shared" si="0"/>
        <v>-5.6105388361515907E-4</v>
      </c>
    </row>
    <row r="16" spans="1:25" s="25" customFormat="1">
      <c r="A16" s="21">
        <v>22</v>
      </c>
      <c r="B16" t="s">
        <v>158</v>
      </c>
      <c r="C16" t="s">
        <v>13</v>
      </c>
      <c r="D16">
        <v>355399</v>
      </c>
      <c r="E16">
        <v>190140</v>
      </c>
      <c r="F16">
        <v>7.0631510000000004</v>
      </c>
      <c r="G16">
        <v>1</v>
      </c>
      <c r="H16">
        <v>89.415000000000006</v>
      </c>
      <c r="I16">
        <v>22.4</v>
      </c>
      <c r="J16">
        <v>64.900000000000006</v>
      </c>
      <c r="K16">
        <v>148.9</v>
      </c>
      <c r="L16">
        <v>1.0126999999999999</v>
      </c>
      <c r="M16">
        <v>85.397000000000006</v>
      </c>
      <c r="N16">
        <v>92.474999999999994</v>
      </c>
      <c r="O16">
        <v>87.875</v>
      </c>
      <c r="P16">
        <v>17.600000000000001</v>
      </c>
      <c r="Q16">
        <v>30.3</v>
      </c>
      <c r="R16">
        <v>21.6</v>
      </c>
      <c r="S16">
        <v>4.7699999999999996</v>
      </c>
      <c r="T16" s="22">
        <v>21</v>
      </c>
      <c r="U16" s="23">
        <f t="shared" si="1"/>
        <v>1557</v>
      </c>
      <c r="V16" s="24">
        <v>22</v>
      </c>
      <c r="W16" s="114" t="s">
        <v>239</v>
      </c>
      <c r="X16" s="114">
        <v>355398</v>
      </c>
      <c r="Y16" s="117">
        <f t="shared" si="0"/>
        <v>-2.8137389244875521E-4</v>
      </c>
    </row>
    <row r="17" spans="1:25">
      <c r="A17" s="16">
        <v>21</v>
      </c>
      <c r="B17" t="s">
        <v>159</v>
      </c>
      <c r="C17" t="s">
        <v>13</v>
      </c>
      <c r="D17">
        <v>353842</v>
      </c>
      <c r="E17">
        <v>189923</v>
      </c>
      <c r="F17">
        <v>7.0357070000000004</v>
      </c>
      <c r="G17">
        <v>1</v>
      </c>
      <c r="H17">
        <v>89.055000000000007</v>
      </c>
      <c r="I17">
        <v>21.8</v>
      </c>
      <c r="J17">
        <v>69.400000000000006</v>
      </c>
      <c r="K17">
        <v>153.4</v>
      </c>
      <c r="L17">
        <v>1.0125999999999999</v>
      </c>
      <c r="M17">
        <v>86.614000000000004</v>
      </c>
      <c r="N17">
        <v>91.885999999999996</v>
      </c>
      <c r="O17">
        <v>87.524000000000001</v>
      </c>
      <c r="P17">
        <v>18.3</v>
      </c>
      <c r="Q17">
        <v>27.9</v>
      </c>
      <c r="R17">
        <v>21.7</v>
      </c>
      <c r="S17">
        <v>4.7699999999999996</v>
      </c>
      <c r="T17" s="16">
        <v>20</v>
      </c>
      <c r="U17" s="23">
        <f t="shared" si="1"/>
        <v>1664</v>
      </c>
      <c r="V17" s="16"/>
      <c r="W17" s="114" t="s">
        <v>279</v>
      </c>
      <c r="X17" s="114">
        <v>353840</v>
      </c>
      <c r="Y17" s="117">
        <f t="shared" si="0"/>
        <v>-5.652240265447972E-4</v>
      </c>
    </row>
    <row r="18" spans="1:25">
      <c r="A18" s="16">
        <v>20</v>
      </c>
      <c r="B18" t="s">
        <v>160</v>
      </c>
      <c r="C18" t="s">
        <v>13</v>
      </c>
      <c r="D18">
        <v>352178</v>
      </c>
      <c r="E18">
        <v>189690</v>
      </c>
      <c r="F18">
        <v>7.0947389999999997</v>
      </c>
      <c r="G18">
        <v>1</v>
      </c>
      <c r="H18">
        <v>88.897000000000006</v>
      </c>
      <c r="I18">
        <v>21.3</v>
      </c>
      <c r="J18">
        <v>49</v>
      </c>
      <c r="K18">
        <v>134.1</v>
      </c>
      <c r="L18">
        <v>1.0127999999999999</v>
      </c>
      <c r="M18">
        <v>86.182000000000002</v>
      </c>
      <c r="N18">
        <v>90.959000000000003</v>
      </c>
      <c r="O18">
        <v>88.18</v>
      </c>
      <c r="P18">
        <v>15.5</v>
      </c>
      <c r="Q18">
        <v>28.3</v>
      </c>
      <c r="R18">
        <v>21.2</v>
      </c>
      <c r="S18">
        <v>4.7699999999999996</v>
      </c>
      <c r="T18" s="16">
        <v>19</v>
      </c>
      <c r="U18" s="23">
        <f t="shared" si="1"/>
        <v>1174</v>
      </c>
      <c r="V18" s="16"/>
      <c r="W18" s="114" t="s">
        <v>280</v>
      </c>
      <c r="X18" s="114">
        <v>352176</v>
      </c>
      <c r="Y18" s="117">
        <f t="shared" si="0"/>
        <v>-5.6789464419182423E-4</v>
      </c>
    </row>
    <row r="19" spans="1:25">
      <c r="A19" s="16">
        <v>19</v>
      </c>
      <c r="B19" t="s">
        <v>161</v>
      </c>
      <c r="C19" t="s">
        <v>13</v>
      </c>
      <c r="D19">
        <v>351004</v>
      </c>
      <c r="E19">
        <v>189524</v>
      </c>
      <c r="F19">
        <v>7.0826750000000001</v>
      </c>
      <c r="G19">
        <v>1</v>
      </c>
      <c r="H19">
        <v>89.400999999999996</v>
      </c>
      <c r="I19">
        <v>20.7</v>
      </c>
      <c r="J19">
        <v>52</v>
      </c>
      <c r="K19">
        <v>146.9</v>
      </c>
      <c r="L19">
        <v>1.0127999999999999</v>
      </c>
      <c r="M19">
        <v>86.897000000000006</v>
      </c>
      <c r="N19">
        <v>91.366</v>
      </c>
      <c r="O19">
        <v>88.021000000000001</v>
      </c>
      <c r="P19">
        <v>11.6</v>
      </c>
      <c r="Q19">
        <v>32</v>
      </c>
      <c r="R19">
        <v>21.2</v>
      </c>
      <c r="S19">
        <v>4.78</v>
      </c>
      <c r="T19" s="16">
        <v>18</v>
      </c>
      <c r="U19" s="23">
        <f t="shared" si="1"/>
        <v>1244</v>
      </c>
      <c r="V19" s="16"/>
      <c r="W19" s="114" t="s">
        <v>281</v>
      </c>
      <c r="X19" s="114">
        <v>351002</v>
      </c>
      <c r="Y19" s="117">
        <f t="shared" si="0"/>
        <v>-5.6979407642643309E-4</v>
      </c>
    </row>
    <row r="20" spans="1:25">
      <c r="A20" s="16">
        <v>18</v>
      </c>
      <c r="B20" t="s">
        <v>162</v>
      </c>
      <c r="C20" t="s">
        <v>13</v>
      </c>
      <c r="D20">
        <v>349760</v>
      </c>
      <c r="E20">
        <v>189349</v>
      </c>
      <c r="F20">
        <v>7.1784559999999997</v>
      </c>
      <c r="G20">
        <v>1</v>
      </c>
      <c r="H20">
        <v>91.878</v>
      </c>
      <c r="I20">
        <v>25.8</v>
      </c>
      <c r="J20">
        <v>10.9</v>
      </c>
      <c r="K20">
        <v>128</v>
      </c>
      <c r="L20">
        <v>1.0128999999999999</v>
      </c>
      <c r="M20">
        <v>87.581000000000003</v>
      </c>
      <c r="N20">
        <v>93.668999999999997</v>
      </c>
      <c r="O20">
        <v>89.519000000000005</v>
      </c>
      <c r="P20">
        <v>13.5</v>
      </c>
      <c r="Q20">
        <v>42.4</v>
      </c>
      <c r="R20">
        <v>21.7</v>
      </c>
      <c r="S20">
        <v>4.78</v>
      </c>
      <c r="T20" s="16">
        <v>17</v>
      </c>
      <c r="U20" s="23">
        <f t="shared" si="1"/>
        <v>262</v>
      </c>
      <c r="V20" s="16"/>
      <c r="W20" s="115" t="s">
        <v>270</v>
      </c>
      <c r="X20" s="115">
        <v>349758</v>
      </c>
      <c r="Y20" s="117">
        <f t="shared" si="0"/>
        <v>-5.7182067703820394E-4</v>
      </c>
    </row>
    <row r="21" spans="1:25">
      <c r="A21" s="16">
        <v>17</v>
      </c>
      <c r="B21" t="s">
        <v>163</v>
      </c>
      <c r="C21" t="s">
        <v>13</v>
      </c>
      <c r="D21">
        <v>349498</v>
      </c>
      <c r="E21">
        <v>189313</v>
      </c>
      <c r="F21">
        <v>7.4665619999999997</v>
      </c>
      <c r="G21">
        <v>1</v>
      </c>
      <c r="H21">
        <v>92.494</v>
      </c>
      <c r="I21">
        <v>20</v>
      </c>
      <c r="J21">
        <v>18</v>
      </c>
      <c r="K21">
        <v>85</v>
      </c>
      <c r="L21">
        <v>1.0138</v>
      </c>
      <c r="M21">
        <v>89.445999999999998</v>
      </c>
      <c r="N21">
        <v>94.953999999999994</v>
      </c>
      <c r="O21">
        <v>92.680999999999997</v>
      </c>
      <c r="P21">
        <v>12.2</v>
      </c>
      <c r="Q21">
        <v>34.700000000000003</v>
      </c>
      <c r="R21">
        <v>19.399999999999999</v>
      </c>
      <c r="S21">
        <v>4.78</v>
      </c>
      <c r="T21" s="16">
        <v>16</v>
      </c>
      <c r="U21" s="23">
        <f t="shared" si="1"/>
        <v>430</v>
      </c>
      <c r="V21" s="16"/>
      <c r="W21" s="115" t="s">
        <v>271</v>
      </c>
      <c r="X21" s="115">
        <v>349497</v>
      </c>
      <c r="Y21" s="117">
        <f t="shared" si="0"/>
        <v>-2.8612467023947374E-4</v>
      </c>
    </row>
    <row r="22" spans="1:25">
      <c r="A22" s="16">
        <v>16</v>
      </c>
      <c r="B22" t="s">
        <v>164</v>
      </c>
      <c r="C22" t="s">
        <v>13</v>
      </c>
      <c r="D22">
        <v>349068</v>
      </c>
      <c r="E22">
        <v>189253</v>
      </c>
      <c r="F22">
        <v>7.2295249999999998</v>
      </c>
      <c r="G22">
        <v>1</v>
      </c>
      <c r="H22">
        <v>90.387</v>
      </c>
      <c r="I22">
        <v>21.1</v>
      </c>
      <c r="J22">
        <v>46.2</v>
      </c>
      <c r="K22">
        <v>141.6</v>
      </c>
      <c r="L22">
        <v>1.0128999999999999</v>
      </c>
      <c r="M22">
        <v>87.683000000000007</v>
      </c>
      <c r="N22">
        <v>93.07</v>
      </c>
      <c r="O22">
        <v>90.454999999999998</v>
      </c>
      <c r="P22">
        <v>13.4</v>
      </c>
      <c r="Q22">
        <v>31.6</v>
      </c>
      <c r="R22">
        <v>22.3</v>
      </c>
      <c r="S22">
        <v>4.78</v>
      </c>
      <c r="T22" s="16">
        <v>15</v>
      </c>
      <c r="U22" s="23">
        <f t="shared" si="1"/>
        <v>1103</v>
      </c>
      <c r="V22" s="16"/>
      <c r="W22" s="115" t="s">
        <v>272</v>
      </c>
      <c r="X22" s="115">
        <v>349065</v>
      </c>
      <c r="Y22" s="117">
        <f t="shared" si="0"/>
        <v>-8.5943140018684971E-4</v>
      </c>
    </row>
    <row r="23" spans="1:25" s="25" customFormat="1">
      <c r="A23" s="21">
        <v>15</v>
      </c>
      <c r="B23" t="s">
        <v>165</v>
      </c>
      <c r="C23" t="s">
        <v>13</v>
      </c>
      <c r="D23">
        <v>347965</v>
      </c>
      <c r="E23">
        <v>189100</v>
      </c>
      <c r="F23">
        <v>7.3126439999999997</v>
      </c>
      <c r="G23">
        <v>1</v>
      </c>
      <c r="H23">
        <v>89.691000000000003</v>
      </c>
      <c r="I23">
        <v>20.5</v>
      </c>
      <c r="J23">
        <v>40.700000000000003</v>
      </c>
      <c r="K23">
        <v>139.80000000000001</v>
      </c>
      <c r="L23">
        <v>1.0132000000000001</v>
      </c>
      <c r="M23">
        <v>86.382999999999996</v>
      </c>
      <c r="N23">
        <v>93.167000000000002</v>
      </c>
      <c r="O23">
        <v>91.442999999999998</v>
      </c>
      <c r="P23">
        <v>12.5</v>
      </c>
      <c r="Q23">
        <v>30.7</v>
      </c>
      <c r="R23">
        <v>21.9</v>
      </c>
      <c r="S23">
        <v>4.78</v>
      </c>
      <c r="T23" s="22">
        <v>14</v>
      </c>
      <c r="U23" s="23">
        <f t="shared" si="1"/>
        <v>973</v>
      </c>
      <c r="V23" s="24">
        <v>15</v>
      </c>
      <c r="W23" s="115" t="s">
        <v>273</v>
      </c>
      <c r="X23" s="115">
        <v>347964</v>
      </c>
      <c r="Y23" s="117">
        <f t="shared" si="0"/>
        <v>-2.8738522551918777E-4</v>
      </c>
    </row>
    <row r="24" spans="1:25">
      <c r="A24" s="16">
        <v>14</v>
      </c>
      <c r="B24" t="s">
        <v>166</v>
      </c>
      <c r="C24" t="s">
        <v>13</v>
      </c>
      <c r="D24">
        <v>346992</v>
      </c>
      <c r="E24">
        <v>188964</v>
      </c>
      <c r="F24">
        <v>7.0620060000000002</v>
      </c>
      <c r="G24">
        <v>1</v>
      </c>
      <c r="H24">
        <v>88.93</v>
      </c>
      <c r="I24">
        <v>22.3</v>
      </c>
      <c r="J24">
        <v>69.3</v>
      </c>
      <c r="K24">
        <v>162.80000000000001</v>
      </c>
      <c r="L24">
        <v>1.0125999999999999</v>
      </c>
      <c r="M24">
        <v>86.561999999999998</v>
      </c>
      <c r="N24">
        <v>91.435000000000002</v>
      </c>
      <c r="O24">
        <v>87.944999999999993</v>
      </c>
      <c r="P24">
        <v>17.3</v>
      </c>
      <c r="Q24">
        <v>28.9</v>
      </c>
      <c r="R24">
        <v>21.8</v>
      </c>
      <c r="S24">
        <v>4.78</v>
      </c>
      <c r="T24" s="16">
        <v>13</v>
      </c>
      <c r="U24" s="23">
        <f t="shared" si="1"/>
        <v>1662</v>
      </c>
      <c r="V24" s="16"/>
      <c r="W24" s="115" t="s">
        <v>274</v>
      </c>
      <c r="X24" s="115">
        <v>346992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345330</v>
      </c>
      <c r="E25">
        <v>188730</v>
      </c>
      <c r="F25">
        <v>7.1137499999999996</v>
      </c>
      <c r="G25">
        <v>1</v>
      </c>
      <c r="H25">
        <v>89.873999999999995</v>
      </c>
      <c r="I25">
        <v>20.8</v>
      </c>
      <c r="J25">
        <v>50.5</v>
      </c>
      <c r="K25">
        <v>127.1</v>
      </c>
      <c r="L25">
        <v>1.0127999999999999</v>
      </c>
      <c r="M25">
        <v>86.468999999999994</v>
      </c>
      <c r="N25">
        <v>92.697999999999993</v>
      </c>
      <c r="O25">
        <v>88.539000000000001</v>
      </c>
      <c r="P25">
        <v>14.5</v>
      </c>
      <c r="Q25">
        <v>27.5</v>
      </c>
      <c r="R25">
        <v>21.5</v>
      </c>
      <c r="S25">
        <v>4.78</v>
      </c>
      <c r="T25" s="16">
        <v>12</v>
      </c>
      <c r="U25" s="23">
        <f t="shared" si="1"/>
        <v>1208</v>
      </c>
      <c r="V25" s="16"/>
      <c r="W25" s="115" t="s">
        <v>275</v>
      </c>
      <c r="X25" s="115">
        <v>345329</v>
      </c>
      <c r="Y25" s="117">
        <f t="shared" si="0"/>
        <v>-2.8957808473251134E-4</v>
      </c>
    </row>
    <row r="26" spans="1:25">
      <c r="A26" s="16">
        <v>12</v>
      </c>
      <c r="B26" t="s">
        <v>168</v>
      </c>
      <c r="C26" t="s">
        <v>13</v>
      </c>
      <c r="D26">
        <v>344122</v>
      </c>
      <c r="E26">
        <v>188562</v>
      </c>
      <c r="F26">
        <v>7.1887780000000001</v>
      </c>
      <c r="G26">
        <v>1</v>
      </c>
      <c r="H26">
        <v>90.477000000000004</v>
      </c>
      <c r="I26">
        <v>21.3</v>
      </c>
      <c r="J26">
        <v>49.4</v>
      </c>
      <c r="K26">
        <v>132.30000000000001</v>
      </c>
      <c r="L26">
        <v>1.0128999999999999</v>
      </c>
      <c r="M26">
        <v>87.984999999999999</v>
      </c>
      <c r="N26">
        <v>92.155000000000001</v>
      </c>
      <c r="O26">
        <v>89.647000000000006</v>
      </c>
      <c r="P26">
        <v>14.7</v>
      </c>
      <c r="Q26">
        <v>29.1</v>
      </c>
      <c r="R26">
        <v>21.7</v>
      </c>
      <c r="S26">
        <v>4.78</v>
      </c>
      <c r="T26" s="16">
        <v>11</v>
      </c>
      <c r="U26" s="23">
        <f t="shared" si="1"/>
        <v>1181</v>
      </c>
      <c r="V26" s="16"/>
      <c r="W26" s="116">
        <v>41981.46125</v>
      </c>
      <c r="X26" s="115">
        <v>344121</v>
      </c>
      <c r="Y26" s="117">
        <f t="shared" si="0"/>
        <v>-2.9059461469671533E-4</v>
      </c>
    </row>
    <row r="27" spans="1:25">
      <c r="A27" s="16">
        <v>11</v>
      </c>
      <c r="B27" t="s">
        <v>169</v>
      </c>
      <c r="C27" t="s">
        <v>13</v>
      </c>
      <c r="D27">
        <v>342941</v>
      </c>
      <c r="E27">
        <v>188397</v>
      </c>
      <c r="F27">
        <v>7.1256630000000003</v>
      </c>
      <c r="G27">
        <v>1</v>
      </c>
      <c r="H27">
        <v>92.725999999999999</v>
      </c>
      <c r="I27">
        <v>23.3</v>
      </c>
      <c r="J27">
        <v>9.5</v>
      </c>
      <c r="K27">
        <v>135.69999999999999</v>
      </c>
      <c r="L27">
        <v>1.0127999999999999</v>
      </c>
      <c r="M27">
        <v>88.67</v>
      </c>
      <c r="N27">
        <v>94.531999999999996</v>
      </c>
      <c r="O27">
        <v>88.887</v>
      </c>
      <c r="P27">
        <v>12.1</v>
      </c>
      <c r="Q27">
        <v>42.1</v>
      </c>
      <c r="R27">
        <v>22</v>
      </c>
      <c r="S27">
        <v>4.78</v>
      </c>
      <c r="T27" s="16">
        <v>10</v>
      </c>
      <c r="U27" s="23">
        <f t="shared" si="1"/>
        <v>229</v>
      </c>
      <c r="V27" s="16"/>
      <c r="W27" s="116">
        <v>41951.462557870371</v>
      </c>
      <c r="X27" s="115">
        <v>342940</v>
      </c>
      <c r="Y27" s="117">
        <f t="shared" si="0"/>
        <v>-2.915953473063837E-4</v>
      </c>
    </row>
    <row r="28" spans="1:25">
      <c r="A28" s="16">
        <v>10</v>
      </c>
      <c r="B28" t="s">
        <v>170</v>
      </c>
      <c r="C28" t="s">
        <v>13</v>
      </c>
      <c r="D28">
        <v>342712</v>
      </c>
      <c r="E28">
        <v>188366</v>
      </c>
      <c r="F28">
        <v>7.6219549999999998</v>
      </c>
      <c r="G28">
        <v>1</v>
      </c>
      <c r="H28">
        <v>92.861000000000004</v>
      </c>
      <c r="I28">
        <v>22.8</v>
      </c>
      <c r="J28">
        <v>6.8</v>
      </c>
      <c r="K28">
        <v>110.9</v>
      </c>
      <c r="L28">
        <v>1.0145999999999999</v>
      </c>
      <c r="M28">
        <v>90.819000000000003</v>
      </c>
      <c r="N28">
        <v>94.744</v>
      </c>
      <c r="O28">
        <v>93.587999999999994</v>
      </c>
      <c r="P28">
        <v>13.9</v>
      </c>
      <c r="Q28">
        <v>40.6</v>
      </c>
      <c r="R28">
        <v>16.2</v>
      </c>
      <c r="S28">
        <v>4.78</v>
      </c>
      <c r="T28" s="16">
        <v>9</v>
      </c>
      <c r="U28" s="23">
        <f t="shared" si="1"/>
        <v>161</v>
      </c>
      <c r="V28" s="16"/>
      <c r="W28" s="116">
        <v>41920.434953703705</v>
      </c>
      <c r="X28" s="115">
        <v>342712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342551</v>
      </c>
      <c r="E29">
        <v>188344</v>
      </c>
      <c r="F29">
        <v>7.4194259999999996</v>
      </c>
      <c r="G29">
        <v>1</v>
      </c>
      <c r="H29">
        <v>91.147999999999996</v>
      </c>
      <c r="I29">
        <v>21.3</v>
      </c>
      <c r="J29">
        <v>62.7</v>
      </c>
      <c r="K29">
        <v>119.9</v>
      </c>
      <c r="L29">
        <v>1.0135000000000001</v>
      </c>
      <c r="M29">
        <v>87.894000000000005</v>
      </c>
      <c r="N29">
        <v>94.159000000000006</v>
      </c>
      <c r="O29">
        <v>92.605999999999995</v>
      </c>
      <c r="P29">
        <v>16.5</v>
      </c>
      <c r="Q29">
        <v>29.1</v>
      </c>
      <c r="R29">
        <v>21</v>
      </c>
      <c r="S29">
        <v>4.78</v>
      </c>
      <c r="T29" s="16">
        <v>8</v>
      </c>
      <c r="U29" s="23">
        <f t="shared" si="1"/>
        <v>1508</v>
      </c>
      <c r="V29" s="16"/>
      <c r="W29" s="116">
        <v>41890.407939814817</v>
      </c>
      <c r="X29" s="115">
        <v>342549</v>
      </c>
      <c r="Y29" s="117">
        <f t="shared" si="0"/>
        <v>-5.8385466689969689E-4</v>
      </c>
    </row>
    <row r="30" spans="1:25" s="25" customFormat="1">
      <c r="A30" s="21">
        <v>8</v>
      </c>
      <c r="B30" s="103">
        <v>41859</v>
      </c>
      <c r="C30" s="104">
        <v>0.375</v>
      </c>
      <c r="D30" s="105">
        <v>341043</v>
      </c>
      <c r="E30" s="105">
        <v>188137</v>
      </c>
      <c r="F30" s="106">
        <v>7.2582050000000002</v>
      </c>
      <c r="G30">
        <v>1</v>
      </c>
      <c r="H30" s="107">
        <v>90.513144999999994</v>
      </c>
      <c r="I30" s="108">
        <v>20.5</v>
      </c>
      <c r="J30" s="108">
        <v>45.1</v>
      </c>
      <c r="K30" s="108">
        <v>130.4</v>
      </c>
      <c r="L30" s="110">
        <v>1.0132000000000001</v>
      </c>
      <c r="M30" s="107">
        <v>86.601746000000006</v>
      </c>
      <c r="N30" s="107">
        <v>93.805831999999995</v>
      </c>
      <c r="O30" s="107">
        <v>90.150085000000004</v>
      </c>
      <c r="P30" s="108">
        <v>11.8</v>
      </c>
      <c r="Q30" s="108">
        <v>36.4</v>
      </c>
      <c r="R30" s="108">
        <v>20.399999999999999</v>
      </c>
      <c r="S30" s="108">
        <v>4.8</v>
      </c>
      <c r="T30" s="22">
        <v>7</v>
      </c>
      <c r="U30" s="23">
        <f t="shared" si="1"/>
        <v>1076</v>
      </c>
      <c r="V30" s="24">
        <v>8</v>
      </c>
      <c r="W30" s="116">
        <v>41859.428020833337</v>
      </c>
      <c r="X30" s="115">
        <v>341047</v>
      </c>
      <c r="Y30" s="117">
        <f t="shared" si="0"/>
        <v>1.1728726289703673E-3</v>
      </c>
    </row>
    <row r="31" spans="1:25">
      <c r="A31" s="16">
        <v>7</v>
      </c>
      <c r="B31" s="103">
        <v>41858</v>
      </c>
      <c r="C31" s="104">
        <v>0.375</v>
      </c>
      <c r="D31" s="105">
        <v>339967</v>
      </c>
      <c r="E31" s="105">
        <v>187987</v>
      </c>
      <c r="F31" s="106">
        <v>7.0677380000000003</v>
      </c>
      <c r="G31">
        <v>1</v>
      </c>
      <c r="H31" s="107">
        <v>89.919394999999994</v>
      </c>
      <c r="I31" s="108">
        <v>20.3</v>
      </c>
      <c r="J31" s="108">
        <v>51.6</v>
      </c>
      <c r="K31" s="108">
        <v>138.80000000000001</v>
      </c>
      <c r="L31" s="110">
        <v>1.0125999999999999</v>
      </c>
      <c r="M31" s="107">
        <v>86.237433999999993</v>
      </c>
      <c r="N31" s="107">
        <v>93.336387999999999</v>
      </c>
      <c r="O31" s="107">
        <v>88.096024</v>
      </c>
      <c r="P31" s="108">
        <v>13.9</v>
      </c>
      <c r="Q31" s="108">
        <v>28.8</v>
      </c>
      <c r="R31" s="108">
        <v>22</v>
      </c>
      <c r="S31" s="108">
        <v>4.8099999999999996</v>
      </c>
      <c r="T31" s="16">
        <v>6</v>
      </c>
      <c r="U31" s="23">
        <f t="shared" si="1"/>
        <v>1236</v>
      </c>
      <c r="V31" s="5"/>
      <c r="W31" s="116">
        <v>41828.389143518521</v>
      </c>
      <c r="X31" s="115">
        <v>339969</v>
      </c>
      <c r="Y31" s="117">
        <f t="shared" si="0"/>
        <v>5.8829239308977321E-4</v>
      </c>
    </row>
    <row r="32" spans="1:25">
      <c r="A32" s="16">
        <v>6</v>
      </c>
      <c r="B32" s="103">
        <v>41857</v>
      </c>
      <c r="C32" s="104">
        <v>0.375</v>
      </c>
      <c r="D32" s="105">
        <v>338731</v>
      </c>
      <c r="E32" s="105">
        <v>187815</v>
      </c>
      <c r="F32" s="106">
        <v>7.0487599999999997</v>
      </c>
      <c r="G32">
        <v>1</v>
      </c>
      <c r="H32" s="107">
        <v>89.769760000000005</v>
      </c>
      <c r="I32" s="108">
        <v>21.1</v>
      </c>
      <c r="J32" s="108">
        <v>48.7</v>
      </c>
      <c r="K32" s="108">
        <v>125.6</v>
      </c>
      <c r="L32" s="110">
        <v>1.0125999999999999</v>
      </c>
      <c r="M32" s="107">
        <v>86.384726999999998</v>
      </c>
      <c r="N32" s="107">
        <v>93.038246000000001</v>
      </c>
      <c r="O32" s="107">
        <v>87.768783999999997</v>
      </c>
      <c r="P32" s="108">
        <v>12.8</v>
      </c>
      <c r="Q32" s="108">
        <v>30.3</v>
      </c>
      <c r="R32" s="108">
        <v>21.9</v>
      </c>
      <c r="S32" s="108">
        <v>4.8099999999999996</v>
      </c>
      <c r="T32" s="16">
        <v>5</v>
      </c>
      <c r="U32" s="23">
        <f t="shared" si="1"/>
        <v>1166</v>
      </c>
      <c r="V32" s="5"/>
      <c r="W32" s="116">
        <v>41798.400358796294</v>
      </c>
      <c r="X32" s="115">
        <v>338733</v>
      </c>
      <c r="Y32" s="117">
        <f t="shared" si="0"/>
        <v>5.9043902093947054E-4</v>
      </c>
    </row>
    <row r="33" spans="1:25">
      <c r="A33" s="16">
        <v>5</v>
      </c>
      <c r="B33" s="103">
        <v>41856</v>
      </c>
      <c r="C33" s="104">
        <v>0.375</v>
      </c>
      <c r="D33" s="105">
        <v>337565</v>
      </c>
      <c r="E33" s="105">
        <v>187651</v>
      </c>
      <c r="F33" s="106">
        <v>7.1110389999999999</v>
      </c>
      <c r="G33">
        <v>1</v>
      </c>
      <c r="H33" s="107">
        <v>88.852187999999998</v>
      </c>
      <c r="I33" s="108">
        <v>21.8</v>
      </c>
      <c r="J33" s="108">
        <v>56.1</v>
      </c>
      <c r="K33" s="108">
        <v>156.69999999999999</v>
      </c>
      <c r="L33" s="110">
        <v>1.0126999999999999</v>
      </c>
      <c r="M33" s="107">
        <v>85.546181000000004</v>
      </c>
      <c r="N33" s="107">
        <v>91.323600999999996</v>
      </c>
      <c r="O33" s="107">
        <v>88.762801999999994</v>
      </c>
      <c r="P33" s="108">
        <v>14.7</v>
      </c>
      <c r="Q33" s="108">
        <v>28</v>
      </c>
      <c r="R33" s="108">
        <v>22.2</v>
      </c>
      <c r="S33" s="108">
        <v>4.82</v>
      </c>
      <c r="T33" s="16">
        <v>4</v>
      </c>
      <c r="U33" s="23">
        <f t="shared" si="1"/>
        <v>1344</v>
      </c>
      <c r="V33" s="5"/>
      <c r="W33" s="116">
        <v>41767.394224537034</v>
      </c>
      <c r="X33" s="115">
        <v>337568</v>
      </c>
      <c r="Y33" s="117">
        <f t="shared" si="0"/>
        <v>8.8871772844356656E-4</v>
      </c>
    </row>
    <row r="34" spans="1:25">
      <c r="A34" s="16">
        <v>4</v>
      </c>
      <c r="B34" s="103">
        <v>41855</v>
      </c>
      <c r="C34" s="104">
        <v>0.375</v>
      </c>
      <c r="D34" s="105">
        <v>336221</v>
      </c>
      <c r="E34" s="105">
        <v>187462</v>
      </c>
      <c r="F34" s="106">
        <v>6.9641539999999997</v>
      </c>
      <c r="G34">
        <v>1</v>
      </c>
      <c r="H34" s="107">
        <v>92.570342999999994</v>
      </c>
      <c r="I34" s="108">
        <v>25</v>
      </c>
      <c r="J34" s="108">
        <v>11.1</v>
      </c>
      <c r="K34" s="108">
        <v>132.4</v>
      </c>
      <c r="L34" s="110">
        <v>1.0124</v>
      </c>
      <c r="M34" s="107">
        <v>86.465262999999993</v>
      </c>
      <c r="N34" s="107">
        <v>94.486846999999997</v>
      </c>
      <c r="O34" s="107">
        <v>86.620956000000007</v>
      </c>
      <c r="P34" s="108">
        <v>11.4</v>
      </c>
      <c r="Q34" s="108">
        <v>41.4</v>
      </c>
      <c r="R34" s="108">
        <v>22</v>
      </c>
      <c r="S34" s="108">
        <v>4.82</v>
      </c>
      <c r="T34" s="16">
        <v>3</v>
      </c>
      <c r="U34" s="23">
        <f t="shared" si="1"/>
        <v>266</v>
      </c>
      <c r="V34" s="5"/>
      <c r="W34" s="116">
        <v>41737.401898148149</v>
      </c>
      <c r="X34" s="115">
        <v>336224</v>
      </c>
      <c r="Y34" s="117">
        <f t="shared" si="0"/>
        <v>8.9227026271032628E-4</v>
      </c>
    </row>
    <row r="35" spans="1:25">
      <c r="A35" s="16">
        <v>3</v>
      </c>
      <c r="B35" s="103">
        <v>41854</v>
      </c>
      <c r="C35" s="104">
        <v>0.375</v>
      </c>
      <c r="D35" s="105">
        <v>335955</v>
      </c>
      <c r="E35" s="105">
        <v>187424</v>
      </c>
      <c r="F35" s="106">
        <v>7.6369949999999998</v>
      </c>
      <c r="G35">
        <v>1</v>
      </c>
      <c r="H35" s="107">
        <v>92.494675000000001</v>
      </c>
      <c r="I35" s="108">
        <v>21.9</v>
      </c>
      <c r="J35" s="108">
        <v>17.899999999999999</v>
      </c>
      <c r="K35" s="108">
        <v>85.8</v>
      </c>
      <c r="L35" s="110">
        <v>1.0145</v>
      </c>
      <c r="M35" s="107">
        <v>90.973754999999997</v>
      </c>
      <c r="N35" s="107">
        <v>95.031775999999994</v>
      </c>
      <c r="O35" s="107">
        <v>94.195976000000002</v>
      </c>
      <c r="P35" s="108">
        <v>10.1</v>
      </c>
      <c r="Q35" s="108">
        <v>40.299999999999997</v>
      </c>
      <c r="R35" s="108">
        <v>17.3</v>
      </c>
      <c r="S35" s="108">
        <v>4.8099999999999996</v>
      </c>
      <c r="T35" s="16">
        <v>2</v>
      </c>
      <c r="U35" s="23">
        <f t="shared" si="1"/>
        <v>428</v>
      </c>
      <c r="V35" s="5"/>
      <c r="W35" s="116">
        <v>41706.396041666667</v>
      </c>
      <c r="X35" s="115">
        <v>335955</v>
      </c>
      <c r="Y35" s="117">
        <f>((X35*100)/D35)-100</f>
        <v>0</v>
      </c>
    </row>
    <row r="36" spans="1:25">
      <c r="A36" s="16">
        <v>2</v>
      </c>
      <c r="B36" s="103">
        <v>41853</v>
      </c>
      <c r="C36" s="104">
        <v>0.375</v>
      </c>
      <c r="D36" s="105">
        <v>335527</v>
      </c>
      <c r="E36" s="105">
        <v>187365</v>
      </c>
      <c r="F36" s="106">
        <v>7.3149839999999999</v>
      </c>
      <c r="G36">
        <v>1</v>
      </c>
      <c r="H36" s="107">
        <v>90.163971000000004</v>
      </c>
      <c r="I36" s="108">
        <v>21.5</v>
      </c>
      <c r="J36" s="108">
        <v>45.3</v>
      </c>
      <c r="K36" s="108">
        <v>137.1</v>
      </c>
      <c r="L36" s="110">
        <v>1.0132000000000001</v>
      </c>
      <c r="M36" s="107">
        <v>87.298484999999999</v>
      </c>
      <c r="N36" s="107">
        <v>92.691772</v>
      </c>
      <c r="O36" s="107">
        <v>91.434578000000002</v>
      </c>
      <c r="P36" s="108">
        <v>10.4</v>
      </c>
      <c r="Q36" s="108">
        <v>32.5</v>
      </c>
      <c r="R36" s="108">
        <v>21.8</v>
      </c>
      <c r="S36" s="108">
        <v>4.8099999999999996</v>
      </c>
      <c r="T36" s="16">
        <v>1</v>
      </c>
      <c r="U36" s="23">
        <f t="shared" si="1"/>
        <v>1084</v>
      </c>
      <c r="V36" s="5"/>
      <c r="W36" s="116">
        <v>41678.395624999997</v>
      </c>
      <c r="X36" s="115">
        <v>335529</v>
      </c>
      <c r="Y36" s="117">
        <f t="shared" ref="Y36:Y37" si="2">((X36*100)/D36)-100</f>
        <v>5.9607721584598039E-4</v>
      </c>
    </row>
    <row r="37" spans="1:25">
      <c r="A37" s="16">
        <v>1</v>
      </c>
      <c r="B37" s="103">
        <v>41852</v>
      </c>
      <c r="C37" s="104">
        <v>0.375</v>
      </c>
      <c r="D37" s="105">
        <v>334443</v>
      </c>
      <c r="E37" s="105">
        <v>187214</v>
      </c>
      <c r="F37" s="106">
        <v>7.1640709999999999</v>
      </c>
      <c r="G37">
        <v>1</v>
      </c>
      <c r="H37" s="107">
        <v>89.512573000000003</v>
      </c>
      <c r="I37" s="108">
        <v>22</v>
      </c>
      <c r="J37" s="108">
        <v>69.3</v>
      </c>
      <c r="K37" s="108">
        <v>123.3</v>
      </c>
      <c r="L37" s="110">
        <v>1.0127999999999999</v>
      </c>
      <c r="M37" s="107">
        <v>85.010756999999998</v>
      </c>
      <c r="N37" s="107">
        <v>92.201026999999996</v>
      </c>
      <c r="O37" s="107">
        <v>89.406593000000001</v>
      </c>
      <c r="P37" s="108">
        <v>18.399999999999999</v>
      </c>
      <c r="Q37" s="108">
        <v>27.8</v>
      </c>
      <c r="R37" s="108">
        <v>22</v>
      </c>
      <c r="S37" s="108">
        <v>4.82</v>
      </c>
      <c r="T37" s="1"/>
      <c r="U37" s="26"/>
      <c r="V37" s="5"/>
      <c r="W37" s="116">
        <v>41647.400069444448</v>
      </c>
      <c r="X37" s="115">
        <v>334445</v>
      </c>
      <c r="Y37" s="117">
        <f t="shared" si="2"/>
        <v>5.9800922728925343E-4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selection activeCell="D9" sqref="D9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82443</v>
      </c>
      <c r="T6" s="22">
        <v>31</v>
      </c>
      <c r="U6" s="23">
        <f>D6-D7</f>
        <v>126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82317</v>
      </c>
      <c r="T7" s="16">
        <v>30</v>
      </c>
      <c r="U7" s="23">
        <f>D7-D8</f>
        <v>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82317</v>
      </c>
      <c r="T8" s="16">
        <v>29</v>
      </c>
      <c r="U8" s="23">
        <f>D8-D9</f>
        <v>210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82107</v>
      </c>
      <c r="E9">
        <v>154972</v>
      </c>
      <c r="F9">
        <v>7.1627419999999997</v>
      </c>
      <c r="G9">
        <v>0</v>
      </c>
      <c r="H9">
        <v>88.373999999999995</v>
      </c>
      <c r="I9">
        <v>22</v>
      </c>
      <c r="J9">
        <v>40</v>
      </c>
      <c r="K9">
        <v>105.6</v>
      </c>
      <c r="L9">
        <v>1.0138</v>
      </c>
      <c r="M9">
        <v>84.33</v>
      </c>
      <c r="N9">
        <v>92.5</v>
      </c>
      <c r="O9">
        <v>86.97</v>
      </c>
      <c r="P9">
        <v>13</v>
      </c>
      <c r="Q9">
        <v>28.2</v>
      </c>
      <c r="R9">
        <v>15.2</v>
      </c>
      <c r="S9">
        <v>5.45</v>
      </c>
      <c r="T9" s="22">
        <v>28</v>
      </c>
      <c r="U9" s="23">
        <f t="shared" ref="U9:U36" si="1">D9-D10</f>
        <v>930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81177</v>
      </c>
      <c r="E10">
        <v>154841</v>
      </c>
      <c r="F10">
        <v>6.9640370000000003</v>
      </c>
      <c r="G10">
        <v>0</v>
      </c>
      <c r="H10">
        <v>88.343999999999994</v>
      </c>
      <c r="I10">
        <v>22.2</v>
      </c>
      <c r="J10">
        <v>45.6</v>
      </c>
      <c r="K10">
        <v>109.3</v>
      </c>
      <c r="L10">
        <v>1.0125999999999999</v>
      </c>
      <c r="M10">
        <v>84.582999999999998</v>
      </c>
      <c r="N10">
        <v>91.049000000000007</v>
      </c>
      <c r="O10">
        <v>86.114000000000004</v>
      </c>
      <c r="P10">
        <v>13.9</v>
      </c>
      <c r="Q10">
        <v>29.3</v>
      </c>
      <c r="R10">
        <v>20.5</v>
      </c>
      <c r="S10">
        <v>5.45</v>
      </c>
      <c r="T10" s="16">
        <v>27</v>
      </c>
      <c r="U10" s="23">
        <f t="shared" si="1"/>
        <v>1065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80112</v>
      </c>
      <c r="E11">
        <v>154690</v>
      </c>
      <c r="F11">
        <v>7.0292289999999999</v>
      </c>
      <c r="G11">
        <v>0</v>
      </c>
      <c r="H11">
        <v>88.034000000000006</v>
      </c>
      <c r="I11">
        <v>22.3</v>
      </c>
      <c r="J11">
        <v>47.9</v>
      </c>
      <c r="K11">
        <v>112.1</v>
      </c>
      <c r="L11">
        <v>1.0126999999999999</v>
      </c>
      <c r="M11">
        <v>84.533000000000001</v>
      </c>
      <c r="N11">
        <v>91.751999999999995</v>
      </c>
      <c r="O11">
        <v>87.207999999999998</v>
      </c>
      <c r="P11">
        <v>15.1</v>
      </c>
      <c r="Q11">
        <v>28.7</v>
      </c>
      <c r="R11">
        <v>21</v>
      </c>
      <c r="S11">
        <v>5.45</v>
      </c>
      <c r="T11" s="16">
        <v>26</v>
      </c>
      <c r="U11" s="23">
        <f t="shared" si="1"/>
        <v>1125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78987</v>
      </c>
      <c r="E12">
        <v>154531</v>
      </c>
      <c r="F12">
        <v>6.8534959999999998</v>
      </c>
      <c r="G12">
        <v>0</v>
      </c>
      <c r="H12">
        <v>87.198999999999998</v>
      </c>
      <c r="I12">
        <v>22.1</v>
      </c>
      <c r="J12">
        <v>53.4</v>
      </c>
      <c r="K12">
        <v>125.3</v>
      </c>
      <c r="L12">
        <v>1.0123</v>
      </c>
      <c r="M12">
        <v>83.131</v>
      </c>
      <c r="N12">
        <v>90.533000000000001</v>
      </c>
      <c r="O12">
        <v>84.677999999999997</v>
      </c>
      <c r="P12">
        <v>15.4</v>
      </c>
      <c r="Q12">
        <v>28.9</v>
      </c>
      <c r="R12">
        <v>20.8</v>
      </c>
      <c r="S12">
        <v>5.45</v>
      </c>
      <c r="T12" s="16">
        <v>25</v>
      </c>
      <c r="U12" s="23">
        <f t="shared" si="1"/>
        <v>1256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77731</v>
      </c>
      <c r="E13">
        <v>154351</v>
      </c>
      <c r="F13">
        <v>6.8732550000000003</v>
      </c>
      <c r="G13">
        <v>0</v>
      </c>
      <c r="H13">
        <v>91.438000000000002</v>
      </c>
      <c r="I13">
        <v>20.8</v>
      </c>
      <c r="J13">
        <v>5.0999999999999996</v>
      </c>
      <c r="K13">
        <v>113</v>
      </c>
      <c r="L13">
        <v>1.0123</v>
      </c>
      <c r="M13">
        <v>84.605000000000004</v>
      </c>
      <c r="N13">
        <v>93.814999999999998</v>
      </c>
      <c r="O13">
        <v>85.182000000000002</v>
      </c>
      <c r="P13">
        <v>10.5</v>
      </c>
      <c r="Q13">
        <v>33.799999999999997</v>
      </c>
      <c r="R13">
        <v>21.5</v>
      </c>
      <c r="S13">
        <v>5.45</v>
      </c>
      <c r="T13" s="16">
        <v>24</v>
      </c>
      <c r="U13" s="23">
        <f t="shared" si="1"/>
        <v>123</v>
      </c>
      <c r="V13" s="16"/>
      <c r="W13" s="115" t="s">
        <v>288</v>
      </c>
      <c r="X13" s="115">
        <v>77731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77608</v>
      </c>
      <c r="E14">
        <v>154333</v>
      </c>
      <c r="F14">
        <v>7.5663629999999999</v>
      </c>
      <c r="G14">
        <v>0</v>
      </c>
      <c r="H14">
        <v>91.472999999999999</v>
      </c>
      <c r="I14">
        <v>21.6</v>
      </c>
      <c r="J14">
        <v>3.3</v>
      </c>
      <c r="K14">
        <v>13</v>
      </c>
      <c r="L14">
        <v>1.0146999999999999</v>
      </c>
      <c r="M14">
        <v>89.253</v>
      </c>
      <c r="N14">
        <v>94.328999999999994</v>
      </c>
      <c r="O14">
        <v>92.325000000000003</v>
      </c>
      <c r="P14">
        <v>11.9</v>
      </c>
      <c r="Q14">
        <v>33.200000000000003</v>
      </c>
      <c r="R14">
        <v>14.9</v>
      </c>
      <c r="S14">
        <v>5.46</v>
      </c>
      <c r="T14" s="16">
        <v>23</v>
      </c>
      <c r="U14" s="23">
        <f t="shared" si="1"/>
        <v>58</v>
      </c>
      <c r="V14" s="16"/>
      <c r="W14" s="115" t="s">
        <v>289</v>
      </c>
      <c r="X14" s="115">
        <v>77608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77550</v>
      </c>
      <c r="E15">
        <v>154325</v>
      </c>
      <c r="F15">
        <v>7.3256290000000002</v>
      </c>
      <c r="G15">
        <v>0</v>
      </c>
      <c r="H15">
        <v>89.575000000000003</v>
      </c>
      <c r="I15">
        <v>21.8</v>
      </c>
      <c r="J15">
        <v>41.3</v>
      </c>
      <c r="K15">
        <v>113</v>
      </c>
      <c r="L15">
        <v>1.0139</v>
      </c>
      <c r="M15">
        <v>86.070999999999998</v>
      </c>
      <c r="N15">
        <v>92.382999999999996</v>
      </c>
      <c r="O15">
        <v>89.838999999999999</v>
      </c>
      <c r="P15">
        <v>14.3</v>
      </c>
      <c r="Q15">
        <v>27.8</v>
      </c>
      <c r="R15">
        <v>17</v>
      </c>
      <c r="S15">
        <v>5.46</v>
      </c>
      <c r="T15" s="16">
        <v>22</v>
      </c>
      <c r="U15" s="23">
        <f t="shared" si="1"/>
        <v>960</v>
      </c>
      <c r="V15" s="16"/>
      <c r="W15" s="115" t="s">
        <v>290</v>
      </c>
      <c r="X15" s="115">
        <v>77550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76590</v>
      </c>
      <c r="E16">
        <v>154191</v>
      </c>
      <c r="F16">
        <v>6.9782520000000003</v>
      </c>
      <c r="G16">
        <v>0</v>
      </c>
      <c r="H16">
        <v>88.655000000000001</v>
      </c>
      <c r="I16">
        <v>22</v>
      </c>
      <c r="J16">
        <v>53.7</v>
      </c>
      <c r="K16">
        <v>124.2</v>
      </c>
      <c r="L16">
        <v>1.0125</v>
      </c>
      <c r="M16">
        <v>84.334000000000003</v>
      </c>
      <c r="N16">
        <v>91.828999999999994</v>
      </c>
      <c r="O16">
        <v>86.763000000000005</v>
      </c>
      <c r="P16">
        <v>17.399999999999999</v>
      </c>
      <c r="Q16">
        <v>26.4</v>
      </c>
      <c r="R16">
        <v>21.8</v>
      </c>
      <c r="S16">
        <v>5.46</v>
      </c>
      <c r="T16" s="22">
        <v>21</v>
      </c>
      <c r="U16" s="23">
        <f t="shared" si="1"/>
        <v>1259</v>
      </c>
      <c r="V16" s="24">
        <v>22</v>
      </c>
      <c r="W16" s="115" t="s">
        <v>291</v>
      </c>
      <c r="X16" s="115">
        <v>76591</v>
      </c>
      <c r="Y16" s="117">
        <f t="shared" si="0"/>
        <v>1.305653479562352E-3</v>
      </c>
    </row>
    <row r="17" spans="1:25">
      <c r="A17" s="16">
        <v>21</v>
      </c>
      <c r="B17" t="s">
        <v>159</v>
      </c>
      <c r="C17" t="s">
        <v>13</v>
      </c>
      <c r="D17">
        <v>75331</v>
      </c>
      <c r="E17">
        <v>154013</v>
      </c>
      <c r="F17">
        <v>6.9708589999999999</v>
      </c>
      <c r="G17">
        <v>0</v>
      </c>
      <c r="H17">
        <v>88.328999999999994</v>
      </c>
      <c r="I17">
        <v>21.9</v>
      </c>
      <c r="J17">
        <v>52.1</v>
      </c>
      <c r="K17">
        <v>118.3</v>
      </c>
      <c r="L17">
        <v>1.0125</v>
      </c>
      <c r="M17">
        <v>85.596000000000004</v>
      </c>
      <c r="N17">
        <v>91.412000000000006</v>
      </c>
      <c r="O17">
        <v>86.623000000000005</v>
      </c>
      <c r="P17">
        <v>16.7</v>
      </c>
      <c r="Q17">
        <v>28.7</v>
      </c>
      <c r="R17">
        <v>21.7</v>
      </c>
      <c r="S17">
        <v>5.46</v>
      </c>
      <c r="T17" s="16">
        <v>20</v>
      </c>
      <c r="U17" s="23">
        <f t="shared" si="1"/>
        <v>1221</v>
      </c>
      <c r="V17" s="16"/>
      <c r="W17" s="115" t="s">
        <v>292</v>
      </c>
      <c r="X17" s="115">
        <v>75331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74110</v>
      </c>
      <c r="E18">
        <v>153841</v>
      </c>
      <c r="F18">
        <v>7.0299110000000002</v>
      </c>
      <c r="G18">
        <v>0</v>
      </c>
      <c r="H18">
        <v>88.108000000000004</v>
      </c>
      <c r="I18">
        <v>22.6</v>
      </c>
      <c r="J18">
        <v>53.4</v>
      </c>
      <c r="K18">
        <v>124.9</v>
      </c>
      <c r="L18">
        <v>1.0126999999999999</v>
      </c>
      <c r="M18">
        <v>85.277000000000001</v>
      </c>
      <c r="N18">
        <v>90.301000000000002</v>
      </c>
      <c r="O18">
        <v>87.134</v>
      </c>
      <c r="P18">
        <v>18.7</v>
      </c>
      <c r="Q18">
        <v>28.2</v>
      </c>
      <c r="R18">
        <v>20.8</v>
      </c>
      <c r="S18">
        <v>5.46</v>
      </c>
      <c r="T18" s="16">
        <v>19</v>
      </c>
      <c r="U18" s="23">
        <f t="shared" si="1"/>
        <v>1253</v>
      </c>
      <c r="V18" s="16"/>
      <c r="W18" s="115" t="s">
        <v>293</v>
      </c>
      <c r="X18" s="115">
        <v>74110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72857</v>
      </c>
      <c r="E19">
        <v>153663</v>
      </c>
      <c r="F19">
        <v>7.0564619999999998</v>
      </c>
      <c r="G19">
        <v>0</v>
      </c>
      <c r="H19">
        <v>88.662999999999997</v>
      </c>
      <c r="I19">
        <v>21.6</v>
      </c>
      <c r="J19">
        <v>56.7</v>
      </c>
      <c r="K19">
        <v>123.4</v>
      </c>
      <c r="L19">
        <v>1.0126999999999999</v>
      </c>
      <c r="M19">
        <v>86.015000000000001</v>
      </c>
      <c r="N19">
        <v>90.986999999999995</v>
      </c>
      <c r="O19">
        <v>87.518000000000001</v>
      </c>
      <c r="P19">
        <v>16.8</v>
      </c>
      <c r="Q19">
        <v>26.9</v>
      </c>
      <c r="R19">
        <v>20.8</v>
      </c>
      <c r="S19">
        <v>5.46</v>
      </c>
      <c r="T19" s="16">
        <v>18</v>
      </c>
      <c r="U19" s="23">
        <f t="shared" si="1"/>
        <v>1331</v>
      </c>
      <c r="V19" s="16"/>
      <c r="W19" s="115" t="s">
        <v>294</v>
      </c>
      <c r="X19" s="115">
        <v>72857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71526</v>
      </c>
      <c r="E20">
        <v>153475</v>
      </c>
      <c r="F20">
        <v>7.1827540000000001</v>
      </c>
      <c r="G20">
        <v>0</v>
      </c>
      <c r="H20">
        <v>91.271000000000001</v>
      </c>
      <c r="I20">
        <v>22.8</v>
      </c>
      <c r="J20">
        <v>5.6</v>
      </c>
      <c r="K20">
        <v>112.1</v>
      </c>
      <c r="L20">
        <v>1.0129999999999999</v>
      </c>
      <c r="M20">
        <v>86.929000000000002</v>
      </c>
      <c r="N20">
        <v>93.231999999999999</v>
      </c>
      <c r="O20">
        <v>89.185000000000002</v>
      </c>
      <c r="P20">
        <v>13.5</v>
      </c>
      <c r="Q20">
        <v>33.9</v>
      </c>
      <c r="R20">
        <v>20.6</v>
      </c>
      <c r="S20">
        <v>5.46</v>
      </c>
      <c r="T20" s="16">
        <v>17</v>
      </c>
      <c r="U20" s="23">
        <f t="shared" si="1"/>
        <v>135</v>
      </c>
      <c r="V20" s="16"/>
      <c r="W20" s="115" t="s">
        <v>282</v>
      </c>
      <c r="X20" s="115">
        <v>71526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71391</v>
      </c>
      <c r="E21">
        <v>153457</v>
      </c>
      <c r="F21">
        <v>7.5178890000000003</v>
      </c>
      <c r="G21">
        <v>0</v>
      </c>
      <c r="H21">
        <v>91.965999999999994</v>
      </c>
      <c r="I21">
        <v>19.600000000000001</v>
      </c>
      <c r="J21">
        <v>24</v>
      </c>
      <c r="K21">
        <v>112.7</v>
      </c>
      <c r="L21">
        <v>1.0144</v>
      </c>
      <c r="M21">
        <v>88.703000000000003</v>
      </c>
      <c r="N21">
        <v>94.63</v>
      </c>
      <c r="O21">
        <v>92.090999999999994</v>
      </c>
      <c r="P21">
        <v>12.4</v>
      </c>
      <c r="Q21">
        <v>28.7</v>
      </c>
      <c r="R21">
        <v>16</v>
      </c>
      <c r="S21">
        <v>5.47</v>
      </c>
      <c r="T21" s="16">
        <v>16</v>
      </c>
      <c r="U21" s="23">
        <f t="shared" si="1"/>
        <v>563</v>
      </c>
      <c r="V21" s="16"/>
      <c r="W21" s="115" t="s">
        <v>283</v>
      </c>
      <c r="X21" s="115">
        <v>71391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70828</v>
      </c>
      <c r="E22">
        <v>153378</v>
      </c>
      <c r="F22">
        <v>7.1972659999999999</v>
      </c>
      <c r="G22">
        <v>0</v>
      </c>
      <c r="H22">
        <v>89.72</v>
      </c>
      <c r="I22">
        <v>22</v>
      </c>
      <c r="J22">
        <v>47.6</v>
      </c>
      <c r="K22">
        <v>115.1</v>
      </c>
      <c r="L22">
        <v>1.0128999999999999</v>
      </c>
      <c r="M22">
        <v>86.805000000000007</v>
      </c>
      <c r="N22">
        <v>92.563000000000002</v>
      </c>
      <c r="O22">
        <v>89.867000000000004</v>
      </c>
      <c r="P22">
        <v>17.399999999999999</v>
      </c>
      <c r="Q22">
        <v>28</v>
      </c>
      <c r="R22">
        <v>22</v>
      </c>
      <c r="S22">
        <v>5.47</v>
      </c>
      <c r="T22" s="16">
        <v>15</v>
      </c>
      <c r="U22" s="23">
        <f t="shared" si="1"/>
        <v>1114</v>
      </c>
      <c r="V22" s="16"/>
      <c r="W22" s="115" t="s">
        <v>284</v>
      </c>
      <c r="X22" s="115">
        <v>70828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69714</v>
      </c>
      <c r="E23">
        <v>153223</v>
      </c>
      <c r="F23">
        <v>7.2832340000000002</v>
      </c>
      <c r="G23">
        <v>0</v>
      </c>
      <c r="H23">
        <v>89.046000000000006</v>
      </c>
      <c r="I23">
        <v>21.2</v>
      </c>
      <c r="J23">
        <v>50.7</v>
      </c>
      <c r="K23">
        <v>118.7</v>
      </c>
      <c r="L23">
        <v>1.0133000000000001</v>
      </c>
      <c r="M23">
        <v>85.6</v>
      </c>
      <c r="N23">
        <v>92.713999999999999</v>
      </c>
      <c r="O23">
        <v>90.513999999999996</v>
      </c>
      <c r="P23">
        <v>17</v>
      </c>
      <c r="Q23">
        <v>27.4</v>
      </c>
      <c r="R23">
        <v>20.399999999999999</v>
      </c>
      <c r="S23">
        <v>5.46</v>
      </c>
      <c r="T23" s="22">
        <v>14</v>
      </c>
      <c r="U23" s="23">
        <f t="shared" si="1"/>
        <v>1191</v>
      </c>
      <c r="V23" s="24">
        <v>15</v>
      </c>
      <c r="W23" s="115" t="s">
        <v>285</v>
      </c>
      <c r="X23" s="115">
        <v>69714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68523</v>
      </c>
      <c r="E24">
        <v>153056</v>
      </c>
      <c r="F24">
        <v>6.9818740000000004</v>
      </c>
      <c r="G24">
        <v>0</v>
      </c>
      <c r="H24">
        <v>88.234999999999999</v>
      </c>
      <c r="I24">
        <v>21.8</v>
      </c>
      <c r="J24">
        <v>51.7</v>
      </c>
      <c r="K24">
        <v>123.3</v>
      </c>
      <c r="L24">
        <v>1.0125</v>
      </c>
      <c r="M24">
        <v>85.588999999999999</v>
      </c>
      <c r="N24">
        <v>90.915999999999997</v>
      </c>
      <c r="O24">
        <v>86.647999999999996</v>
      </c>
      <c r="P24">
        <v>16.899999999999999</v>
      </c>
      <c r="Q24">
        <v>26.5</v>
      </c>
      <c r="R24">
        <v>21.3</v>
      </c>
      <c r="S24">
        <v>5.46</v>
      </c>
      <c r="T24" s="16">
        <v>13</v>
      </c>
      <c r="U24" s="23">
        <f t="shared" si="1"/>
        <v>1213</v>
      </c>
      <c r="V24" s="16"/>
      <c r="W24" s="115" t="s">
        <v>286</v>
      </c>
      <c r="X24" s="115">
        <v>68524</v>
      </c>
      <c r="Y24" s="117">
        <f t="shared" si="0"/>
        <v>1.4593640091646876E-3</v>
      </c>
    </row>
    <row r="25" spans="1:25">
      <c r="A25" s="16">
        <v>13</v>
      </c>
      <c r="B25" t="s">
        <v>167</v>
      </c>
      <c r="C25" t="s">
        <v>13</v>
      </c>
      <c r="D25">
        <v>67310</v>
      </c>
      <c r="E25">
        <v>152884</v>
      </c>
      <c r="F25">
        <v>7.1303419999999997</v>
      </c>
      <c r="G25">
        <v>0</v>
      </c>
      <c r="H25">
        <v>89.305999999999997</v>
      </c>
      <c r="I25">
        <v>22.1</v>
      </c>
      <c r="J25">
        <v>49.2</v>
      </c>
      <c r="K25">
        <v>107.3</v>
      </c>
      <c r="L25">
        <v>1.0127999999999999</v>
      </c>
      <c r="M25">
        <v>85.537000000000006</v>
      </c>
      <c r="N25">
        <v>92.302999999999997</v>
      </c>
      <c r="O25">
        <v>88.712000000000003</v>
      </c>
      <c r="P25">
        <v>18.2</v>
      </c>
      <c r="Q25">
        <v>27.8</v>
      </c>
      <c r="R25">
        <v>21.3</v>
      </c>
      <c r="S25">
        <v>5.47</v>
      </c>
      <c r="T25" s="16">
        <v>12</v>
      </c>
      <c r="U25" s="23">
        <f t="shared" si="1"/>
        <v>1146</v>
      </c>
      <c r="V25" s="16"/>
      <c r="W25" s="115" t="s">
        <v>287</v>
      </c>
      <c r="X25" s="115">
        <v>67310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66164</v>
      </c>
      <c r="E26">
        <v>152724</v>
      </c>
      <c r="F26">
        <v>7.1503969999999999</v>
      </c>
      <c r="G26">
        <v>0</v>
      </c>
      <c r="H26">
        <v>89.947000000000003</v>
      </c>
      <c r="I26">
        <v>22.3</v>
      </c>
      <c r="J26">
        <v>50.2</v>
      </c>
      <c r="K26">
        <v>108</v>
      </c>
      <c r="L26">
        <v>1.0128999999999999</v>
      </c>
      <c r="M26">
        <v>87.396000000000001</v>
      </c>
      <c r="N26">
        <v>91.825000000000003</v>
      </c>
      <c r="O26">
        <v>89.007000000000005</v>
      </c>
      <c r="P26">
        <v>18.2</v>
      </c>
      <c r="Q26">
        <v>27.3</v>
      </c>
      <c r="R26">
        <v>21.4</v>
      </c>
      <c r="S26">
        <v>5.46</v>
      </c>
      <c r="T26" s="16">
        <v>11</v>
      </c>
      <c r="U26" s="23">
        <f t="shared" si="1"/>
        <v>1175</v>
      </c>
      <c r="V26" s="16"/>
      <c r="W26" s="116">
        <v>41981.438807870371</v>
      </c>
      <c r="X26" s="115">
        <v>66164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64989</v>
      </c>
      <c r="E27">
        <v>152561</v>
      </c>
      <c r="F27">
        <v>7.0797559999999997</v>
      </c>
      <c r="G27">
        <v>0</v>
      </c>
      <c r="H27">
        <v>92.251000000000005</v>
      </c>
      <c r="I27">
        <v>20.7</v>
      </c>
      <c r="J27">
        <v>4.5</v>
      </c>
      <c r="K27">
        <v>112.6</v>
      </c>
      <c r="L27">
        <v>1.0126999999999999</v>
      </c>
      <c r="M27">
        <v>87.954999999999998</v>
      </c>
      <c r="N27">
        <v>94.156999999999996</v>
      </c>
      <c r="O27">
        <v>88.238</v>
      </c>
      <c r="P27">
        <v>12.1</v>
      </c>
      <c r="Q27">
        <v>30.8</v>
      </c>
      <c r="R27">
        <v>22</v>
      </c>
      <c r="S27">
        <v>5.47</v>
      </c>
      <c r="T27" s="16">
        <v>10</v>
      </c>
      <c r="U27" s="23">
        <f t="shared" si="1"/>
        <v>109</v>
      </c>
      <c r="V27" s="16"/>
      <c r="W27" s="116">
        <v>41951.472407407404</v>
      </c>
      <c r="X27" s="115">
        <v>64990</v>
      </c>
      <c r="Y27" s="117">
        <f t="shared" si="0"/>
        <v>1.5387219375639916E-3</v>
      </c>
    </row>
    <row r="28" spans="1:25">
      <c r="A28" s="16">
        <v>10</v>
      </c>
      <c r="B28" t="s">
        <v>170</v>
      </c>
      <c r="C28" t="s">
        <v>13</v>
      </c>
      <c r="D28">
        <v>64880</v>
      </c>
      <c r="E28">
        <v>152546</v>
      </c>
      <c r="F28">
        <v>7.6423139999999998</v>
      </c>
      <c r="G28">
        <v>0</v>
      </c>
      <c r="H28">
        <v>92.412999999999997</v>
      </c>
      <c r="I28">
        <v>21</v>
      </c>
      <c r="J28">
        <v>3.6</v>
      </c>
      <c r="K28">
        <v>13</v>
      </c>
      <c r="L28">
        <v>1.0148999999999999</v>
      </c>
      <c r="M28">
        <v>90.2</v>
      </c>
      <c r="N28">
        <v>94.364000000000004</v>
      </c>
      <c r="O28">
        <v>93.254999999999995</v>
      </c>
      <c r="P28">
        <v>13.9</v>
      </c>
      <c r="Q28">
        <v>33.700000000000003</v>
      </c>
      <c r="R28">
        <v>14.6</v>
      </c>
      <c r="S28">
        <v>5.46</v>
      </c>
      <c r="T28" s="16">
        <v>9</v>
      </c>
      <c r="U28" s="23">
        <f t="shared" si="1"/>
        <v>62</v>
      </c>
      <c r="V28" s="16"/>
      <c r="W28" s="116">
        <v>41920.383414351854</v>
      </c>
      <c r="X28" s="115">
        <v>64880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64818</v>
      </c>
      <c r="E29">
        <v>152537</v>
      </c>
      <c r="F29">
        <v>7.4775879999999999</v>
      </c>
      <c r="G29">
        <v>0</v>
      </c>
      <c r="H29">
        <v>90.575999999999993</v>
      </c>
      <c r="I29">
        <v>21.1</v>
      </c>
      <c r="J29">
        <v>47.3</v>
      </c>
      <c r="K29">
        <v>127.4</v>
      </c>
      <c r="L29">
        <v>1.0143</v>
      </c>
      <c r="M29">
        <v>87.025999999999996</v>
      </c>
      <c r="N29">
        <v>93.784999999999997</v>
      </c>
      <c r="O29">
        <v>91.777000000000001</v>
      </c>
      <c r="P29">
        <v>15.3</v>
      </c>
      <c r="Q29">
        <v>28.1</v>
      </c>
      <c r="R29">
        <v>16.600000000000001</v>
      </c>
      <c r="S29">
        <v>5.46</v>
      </c>
      <c r="T29" s="16">
        <v>8</v>
      </c>
      <c r="U29" s="23">
        <f t="shared" si="1"/>
        <v>1108</v>
      </c>
      <c r="V29" s="16"/>
      <c r="W29" s="116">
        <v>41890.487303240741</v>
      </c>
      <c r="X29" s="115">
        <v>64818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63710</v>
      </c>
      <c r="E30">
        <v>152384</v>
      </c>
      <c r="F30">
        <v>7.2212019999999999</v>
      </c>
      <c r="G30">
        <v>0</v>
      </c>
      <c r="H30">
        <v>89.923000000000002</v>
      </c>
      <c r="I30">
        <v>21.1</v>
      </c>
      <c r="J30">
        <v>53</v>
      </c>
      <c r="K30">
        <v>127.9</v>
      </c>
      <c r="L30">
        <v>1.0132000000000001</v>
      </c>
      <c r="M30">
        <v>85.852000000000004</v>
      </c>
      <c r="N30">
        <v>93.39</v>
      </c>
      <c r="O30">
        <v>89.545000000000002</v>
      </c>
      <c r="P30">
        <v>16.100000000000001</v>
      </c>
      <c r="Q30">
        <v>26.9</v>
      </c>
      <c r="R30">
        <v>20.100000000000001</v>
      </c>
      <c r="S30">
        <v>5.46</v>
      </c>
      <c r="T30" s="22">
        <v>7</v>
      </c>
      <c r="U30" s="23">
        <f t="shared" si="1"/>
        <v>1244</v>
      </c>
      <c r="V30" s="24">
        <v>8</v>
      </c>
      <c r="W30" s="141" t="s">
        <v>249</v>
      </c>
      <c r="X30" s="142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62466</v>
      </c>
      <c r="E31">
        <v>152211</v>
      </c>
      <c r="F31">
        <v>7.0610809999999997</v>
      </c>
      <c r="G31">
        <v>0</v>
      </c>
      <c r="H31">
        <v>89.289000000000001</v>
      </c>
      <c r="I31">
        <v>21.5</v>
      </c>
      <c r="J31">
        <v>48.3</v>
      </c>
      <c r="K31">
        <v>124.5</v>
      </c>
      <c r="L31">
        <v>1.0126999999999999</v>
      </c>
      <c r="M31">
        <v>85.26</v>
      </c>
      <c r="N31">
        <v>92.924999999999997</v>
      </c>
      <c r="O31">
        <v>87.712000000000003</v>
      </c>
      <c r="P31">
        <v>17.100000000000001</v>
      </c>
      <c r="Q31">
        <v>29.4</v>
      </c>
      <c r="R31">
        <v>21.2</v>
      </c>
      <c r="S31">
        <v>5.47</v>
      </c>
      <c r="T31" s="16">
        <v>6</v>
      </c>
      <c r="U31" s="23">
        <f t="shared" si="1"/>
        <v>1126</v>
      </c>
      <c r="V31" s="5"/>
      <c r="W31" s="116">
        <v>41828.410277777781</v>
      </c>
      <c r="X31" s="115">
        <v>62466</v>
      </c>
      <c r="Y31" s="117">
        <f t="shared" si="0"/>
        <v>0</v>
      </c>
    </row>
    <row r="32" spans="1:25">
      <c r="A32" s="16">
        <v>6</v>
      </c>
      <c r="B32" t="s">
        <v>144</v>
      </c>
      <c r="C32" t="s">
        <v>13</v>
      </c>
      <c r="D32">
        <v>61340</v>
      </c>
      <c r="E32">
        <v>152054</v>
      </c>
      <c r="F32">
        <v>7.012994</v>
      </c>
      <c r="G32">
        <v>0</v>
      </c>
      <c r="H32">
        <v>89.171999999999997</v>
      </c>
      <c r="I32">
        <v>22.2</v>
      </c>
      <c r="J32">
        <v>49.6</v>
      </c>
      <c r="K32">
        <v>108.9</v>
      </c>
      <c r="L32">
        <v>1.0125999999999999</v>
      </c>
      <c r="M32">
        <v>85.545000000000002</v>
      </c>
      <c r="N32">
        <v>92.573999999999998</v>
      </c>
      <c r="O32">
        <v>87.119</v>
      </c>
      <c r="P32">
        <v>16.5</v>
      </c>
      <c r="Q32">
        <v>28</v>
      </c>
      <c r="R32">
        <v>21.4</v>
      </c>
      <c r="S32">
        <v>5.47</v>
      </c>
      <c r="T32" s="16">
        <v>5</v>
      </c>
      <c r="U32" s="23">
        <f t="shared" si="1"/>
        <v>1160</v>
      </c>
      <c r="V32" s="5"/>
      <c r="W32" s="141" t="s">
        <v>249</v>
      </c>
      <c r="X32" s="142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60180</v>
      </c>
      <c r="E33">
        <v>151891</v>
      </c>
      <c r="F33">
        <v>7.0916410000000001</v>
      </c>
      <c r="G33">
        <v>0</v>
      </c>
      <c r="H33">
        <v>88.156999999999996</v>
      </c>
      <c r="I33">
        <v>22.5</v>
      </c>
      <c r="J33">
        <v>53.5</v>
      </c>
      <c r="K33">
        <v>126.1</v>
      </c>
      <c r="L33">
        <v>1.0126999999999999</v>
      </c>
      <c r="M33">
        <v>84.635999999999996</v>
      </c>
      <c r="N33">
        <v>90.709000000000003</v>
      </c>
      <c r="O33">
        <v>88.22</v>
      </c>
      <c r="P33">
        <v>17.8</v>
      </c>
      <c r="Q33">
        <v>27.1</v>
      </c>
      <c r="R33">
        <v>21.5</v>
      </c>
      <c r="S33">
        <v>5.47</v>
      </c>
      <c r="T33" s="16">
        <v>4</v>
      </c>
      <c r="U33" s="23">
        <f t="shared" si="1"/>
        <v>1254</v>
      </c>
      <c r="V33" s="5"/>
      <c r="W33" s="116">
        <v>41767.409467592595</v>
      </c>
      <c r="X33" s="115">
        <v>60180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58926</v>
      </c>
      <c r="E34">
        <v>151713</v>
      </c>
      <c r="F34">
        <v>6.9019079999999997</v>
      </c>
      <c r="G34">
        <v>0</v>
      </c>
      <c r="H34">
        <v>92.093999999999994</v>
      </c>
      <c r="I34">
        <v>21.7</v>
      </c>
      <c r="J34">
        <v>5.5</v>
      </c>
      <c r="K34">
        <v>113.1</v>
      </c>
      <c r="L34">
        <v>1.0123</v>
      </c>
      <c r="M34">
        <v>85.41</v>
      </c>
      <c r="N34">
        <v>94.128</v>
      </c>
      <c r="O34">
        <v>85.804000000000002</v>
      </c>
      <c r="P34">
        <v>11.6</v>
      </c>
      <c r="Q34">
        <v>32.700000000000003</v>
      </c>
      <c r="R34">
        <v>22.1</v>
      </c>
      <c r="S34">
        <v>5.48</v>
      </c>
      <c r="T34" s="16">
        <v>3</v>
      </c>
      <c r="U34" s="23">
        <f t="shared" si="1"/>
        <v>132</v>
      </c>
      <c r="V34" s="5"/>
      <c r="W34" s="116">
        <v>41737.387256944443</v>
      </c>
      <c r="X34" s="115">
        <v>58925</v>
      </c>
      <c r="Y34" s="117">
        <f t="shared" si="0"/>
        <v>-1.6970437497860758E-3</v>
      </c>
    </row>
    <row r="35" spans="1:25">
      <c r="A35" s="16">
        <v>3</v>
      </c>
      <c r="B35" t="s">
        <v>147</v>
      </c>
      <c r="C35" t="s">
        <v>13</v>
      </c>
      <c r="D35">
        <v>58794</v>
      </c>
      <c r="E35">
        <v>151694</v>
      </c>
      <c r="F35">
        <v>7.7271020000000004</v>
      </c>
      <c r="G35">
        <v>0</v>
      </c>
      <c r="H35">
        <v>91.950999999999993</v>
      </c>
      <c r="I35">
        <v>21.3</v>
      </c>
      <c r="J35">
        <v>2.2000000000000002</v>
      </c>
      <c r="K35">
        <v>12.8</v>
      </c>
      <c r="L35">
        <v>1.0153000000000001</v>
      </c>
      <c r="M35">
        <v>90.263999999999996</v>
      </c>
      <c r="N35">
        <v>94.697000000000003</v>
      </c>
      <c r="O35">
        <v>93.834000000000003</v>
      </c>
      <c r="P35">
        <v>10</v>
      </c>
      <c r="Q35">
        <v>32.700000000000003</v>
      </c>
      <c r="R35">
        <v>13.1</v>
      </c>
      <c r="S35">
        <v>5.47</v>
      </c>
      <c r="T35" s="16">
        <v>2</v>
      </c>
      <c r="U35" s="23">
        <f t="shared" si="1"/>
        <v>36</v>
      </c>
      <c r="V35" s="5"/>
      <c r="W35" s="116">
        <v>41706.381701388891</v>
      </c>
      <c r="X35" s="115">
        <v>58794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58758</v>
      </c>
      <c r="E36">
        <v>151689</v>
      </c>
      <c r="F36">
        <v>7.4701259999999996</v>
      </c>
      <c r="G36">
        <v>0</v>
      </c>
      <c r="H36">
        <v>89.423000000000002</v>
      </c>
      <c r="I36">
        <v>20.2</v>
      </c>
      <c r="J36">
        <v>25.6</v>
      </c>
      <c r="K36">
        <v>125.1</v>
      </c>
      <c r="L36">
        <v>1.0145999999999999</v>
      </c>
      <c r="M36">
        <v>86.438000000000002</v>
      </c>
      <c r="N36">
        <v>92.176000000000002</v>
      </c>
      <c r="O36">
        <v>90.674999999999997</v>
      </c>
      <c r="P36">
        <v>9.9</v>
      </c>
      <c r="Q36">
        <v>29.5</v>
      </c>
      <c r="R36">
        <v>13.9</v>
      </c>
      <c r="S36">
        <v>5.47</v>
      </c>
      <c r="T36" s="16">
        <v>1</v>
      </c>
      <c r="U36" s="23">
        <f t="shared" si="1"/>
        <v>585</v>
      </c>
      <c r="V36" s="5"/>
      <c r="W36" s="116">
        <v>41678.388854166667</v>
      </c>
      <c r="X36" s="115">
        <v>58758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58173</v>
      </c>
      <c r="E37">
        <v>151606</v>
      </c>
      <c r="F37">
        <v>7.1119389999999996</v>
      </c>
      <c r="G37">
        <v>0</v>
      </c>
      <c r="H37">
        <v>88.793000000000006</v>
      </c>
      <c r="I37">
        <v>22.1</v>
      </c>
      <c r="J37">
        <v>49.6</v>
      </c>
      <c r="K37">
        <v>127.9</v>
      </c>
      <c r="L37">
        <v>1.0126999999999999</v>
      </c>
      <c r="M37">
        <v>83.674000000000007</v>
      </c>
      <c r="N37">
        <v>91.77</v>
      </c>
      <c r="O37">
        <v>88.74</v>
      </c>
      <c r="P37">
        <v>16.7</v>
      </c>
      <c r="Q37">
        <v>29.3</v>
      </c>
      <c r="R37">
        <v>22.1</v>
      </c>
      <c r="S37">
        <v>5.48</v>
      </c>
      <c r="T37" s="1"/>
      <c r="U37" s="26"/>
      <c r="V37" s="5"/>
      <c r="W37" s="116">
        <v>41647.388611111113</v>
      </c>
      <c r="X37" s="115">
        <v>58173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6">
    <mergeCell ref="W38:Y41"/>
    <mergeCell ref="W30:X30"/>
    <mergeCell ref="W32:X32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159898</v>
      </c>
      <c r="T6" s="22">
        <v>31</v>
      </c>
      <c r="U6" s="23">
        <f>D6-D7</f>
        <v>268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159630</v>
      </c>
      <c r="T7" s="16">
        <v>30</v>
      </c>
      <c r="U7" s="23">
        <f>D7-D8</f>
        <v>261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159369</v>
      </c>
      <c r="T8" s="16">
        <v>29</v>
      </c>
      <c r="U8" s="23">
        <f>D8-D9</f>
        <v>294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159075</v>
      </c>
      <c r="E9">
        <v>139519</v>
      </c>
      <c r="F9">
        <v>4.049417</v>
      </c>
      <c r="G9">
        <v>2</v>
      </c>
      <c r="H9">
        <v>45.26</v>
      </c>
      <c r="I9">
        <v>21.4</v>
      </c>
      <c r="J9">
        <v>13.1</v>
      </c>
      <c r="K9">
        <v>18.8</v>
      </c>
      <c r="L9">
        <v>1.0059</v>
      </c>
      <c r="M9">
        <v>44.817999999999998</v>
      </c>
      <c r="N9">
        <v>45.771000000000001</v>
      </c>
      <c r="O9">
        <v>45.015999999999998</v>
      </c>
      <c r="P9">
        <v>14.8</v>
      </c>
      <c r="Q9">
        <v>27.1</v>
      </c>
      <c r="R9">
        <v>18.100000000000001</v>
      </c>
      <c r="S9">
        <v>4.87</v>
      </c>
      <c r="T9" s="22">
        <v>28</v>
      </c>
      <c r="U9" s="23">
        <f t="shared" ref="U9:U36" si="1">D9-D10</f>
        <v>314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158761</v>
      </c>
      <c r="E10">
        <v>139440</v>
      </c>
      <c r="F10">
        <v>4.081582</v>
      </c>
      <c r="G10">
        <v>2</v>
      </c>
      <c r="H10">
        <v>45.298999999999999</v>
      </c>
      <c r="I10">
        <v>21.2</v>
      </c>
      <c r="J10">
        <v>12.7</v>
      </c>
      <c r="K10">
        <v>17.8</v>
      </c>
      <c r="L10">
        <v>1.006</v>
      </c>
      <c r="M10">
        <v>44.768000000000001</v>
      </c>
      <c r="N10">
        <v>45.781999999999996</v>
      </c>
      <c r="O10">
        <v>45.234999999999999</v>
      </c>
      <c r="P10">
        <v>13.5</v>
      </c>
      <c r="Q10">
        <v>29.3</v>
      </c>
      <c r="R10">
        <v>16.899999999999999</v>
      </c>
      <c r="S10">
        <v>4.87</v>
      </c>
      <c r="T10" s="16">
        <v>27</v>
      </c>
      <c r="U10" s="23">
        <f t="shared" si="1"/>
        <v>303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158458</v>
      </c>
      <c r="E11">
        <v>139365</v>
      </c>
      <c r="F11">
        <v>4.0761580000000004</v>
      </c>
      <c r="G11">
        <v>2</v>
      </c>
      <c r="H11">
        <v>45.28</v>
      </c>
      <c r="I11">
        <v>21.2</v>
      </c>
      <c r="J11">
        <v>12.8</v>
      </c>
      <c r="K11">
        <v>18.899999999999999</v>
      </c>
      <c r="L11">
        <v>1.006</v>
      </c>
      <c r="M11">
        <v>44.817999999999998</v>
      </c>
      <c r="N11">
        <v>45.823999999999998</v>
      </c>
      <c r="O11">
        <v>45.133000000000003</v>
      </c>
      <c r="P11">
        <v>13.6</v>
      </c>
      <c r="Q11">
        <v>28.4</v>
      </c>
      <c r="R11">
        <v>16.8</v>
      </c>
      <c r="S11">
        <v>4.87</v>
      </c>
      <c r="T11" s="16">
        <v>26</v>
      </c>
      <c r="U11" s="23">
        <f t="shared" si="1"/>
        <v>307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158151</v>
      </c>
      <c r="E12">
        <v>139289</v>
      </c>
      <c r="F12">
        <v>4.0809129999999998</v>
      </c>
      <c r="G12">
        <v>2</v>
      </c>
      <c r="H12">
        <v>45.287999999999997</v>
      </c>
      <c r="I12">
        <v>20.7</v>
      </c>
      <c r="J12">
        <v>12.5</v>
      </c>
      <c r="K12">
        <v>17</v>
      </c>
      <c r="L12">
        <v>1.006</v>
      </c>
      <c r="M12">
        <v>44.774000000000001</v>
      </c>
      <c r="N12">
        <v>45.838000000000001</v>
      </c>
      <c r="O12">
        <v>45.151000000000003</v>
      </c>
      <c r="P12">
        <v>13.1</v>
      </c>
      <c r="Q12">
        <v>28.4</v>
      </c>
      <c r="R12">
        <v>16.600000000000001</v>
      </c>
      <c r="S12">
        <v>4.87</v>
      </c>
      <c r="T12" s="16">
        <v>25</v>
      </c>
      <c r="U12" s="23">
        <f t="shared" si="1"/>
        <v>300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157851</v>
      </c>
      <c r="E13">
        <v>139214</v>
      </c>
      <c r="F13">
        <v>4.0677779999999997</v>
      </c>
      <c r="G13">
        <v>2</v>
      </c>
      <c r="H13">
        <v>45.488999999999997</v>
      </c>
      <c r="I13">
        <v>19.899999999999999</v>
      </c>
      <c r="J13">
        <v>10.9</v>
      </c>
      <c r="K13">
        <v>19</v>
      </c>
      <c r="L13">
        <v>1.006</v>
      </c>
      <c r="M13">
        <v>44.838999999999999</v>
      </c>
      <c r="N13">
        <v>46.744</v>
      </c>
      <c r="O13">
        <v>45.082999999999998</v>
      </c>
      <c r="P13">
        <v>13.9</v>
      </c>
      <c r="Q13">
        <v>28.1</v>
      </c>
      <c r="R13">
        <v>17.100000000000001</v>
      </c>
      <c r="S13">
        <v>4.87</v>
      </c>
      <c r="T13" s="16">
        <v>24</v>
      </c>
      <c r="U13" s="23">
        <f t="shared" si="1"/>
        <v>262</v>
      </c>
      <c r="V13" s="16"/>
      <c r="W13" s="115" t="s">
        <v>301</v>
      </c>
      <c r="X13" s="115">
        <v>157851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157589</v>
      </c>
      <c r="E14">
        <v>139149</v>
      </c>
      <c r="F14">
        <v>4.1133389999999999</v>
      </c>
      <c r="G14">
        <v>2</v>
      </c>
      <c r="H14">
        <v>45.542000000000002</v>
      </c>
      <c r="I14">
        <v>20.9</v>
      </c>
      <c r="J14">
        <v>10.3</v>
      </c>
      <c r="K14">
        <v>14.8</v>
      </c>
      <c r="L14">
        <v>1.0061</v>
      </c>
      <c r="M14">
        <v>45.110999999999997</v>
      </c>
      <c r="N14">
        <v>46.46</v>
      </c>
      <c r="O14">
        <v>45.529000000000003</v>
      </c>
      <c r="P14">
        <v>14.6</v>
      </c>
      <c r="Q14">
        <v>28</v>
      </c>
      <c r="R14">
        <v>16.2</v>
      </c>
      <c r="S14">
        <v>4.88</v>
      </c>
      <c r="T14" s="16">
        <v>23</v>
      </c>
      <c r="U14" s="23">
        <f t="shared" si="1"/>
        <v>248</v>
      </c>
      <c r="V14" s="16"/>
      <c r="W14" s="115" t="s">
        <v>302</v>
      </c>
      <c r="X14" s="115">
        <v>157588</v>
      </c>
      <c r="Y14" s="117">
        <f t="shared" si="0"/>
        <v>-6.3456205700163082E-4</v>
      </c>
    </row>
    <row r="15" spans="1:25">
      <c r="A15" s="16">
        <v>23</v>
      </c>
      <c r="B15" t="s">
        <v>157</v>
      </c>
      <c r="C15" t="s">
        <v>13</v>
      </c>
      <c r="D15">
        <v>157341</v>
      </c>
      <c r="E15">
        <v>139088</v>
      </c>
      <c r="F15">
        <v>4.0743840000000002</v>
      </c>
      <c r="G15">
        <v>2</v>
      </c>
      <c r="H15">
        <v>45.38</v>
      </c>
      <c r="I15">
        <v>20.9</v>
      </c>
      <c r="J15">
        <v>11.8</v>
      </c>
      <c r="K15">
        <v>16</v>
      </c>
      <c r="L15">
        <v>1.0059</v>
      </c>
      <c r="M15">
        <v>45.006999999999998</v>
      </c>
      <c r="N15">
        <v>45.761000000000003</v>
      </c>
      <c r="O15">
        <v>45.249000000000002</v>
      </c>
      <c r="P15">
        <v>15.6</v>
      </c>
      <c r="Q15">
        <v>27.3</v>
      </c>
      <c r="R15">
        <v>17.5</v>
      </c>
      <c r="S15">
        <v>4.88</v>
      </c>
      <c r="T15" s="16">
        <v>22</v>
      </c>
      <c r="U15" s="23">
        <f t="shared" si="1"/>
        <v>282</v>
      </c>
      <c r="V15" s="16"/>
      <c r="W15" s="115" t="s">
        <v>303</v>
      </c>
      <c r="X15" s="115">
        <v>157341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157059</v>
      </c>
      <c r="E16">
        <v>139018</v>
      </c>
      <c r="F16">
        <v>4.0837770000000004</v>
      </c>
      <c r="G16">
        <v>2</v>
      </c>
      <c r="H16">
        <v>45.335000000000001</v>
      </c>
      <c r="I16">
        <v>20.399999999999999</v>
      </c>
      <c r="J16">
        <v>12.3</v>
      </c>
      <c r="K16">
        <v>16.899999999999999</v>
      </c>
      <c r="L16">
        <v>1.006</v>
      </c>
      <c r="M16">
        <v>44.94</v>
      </c>
      <c r="N16">
        <v>45.749000000000002</v>
      </c>
      <c r="O16">
        <v>45.204000000000001</v>
      </c>
      <c r="P16">
        <v>14.9</v>
      </c>
      <c r="Q16">
        <v>26.9</v>
      </c>
      <c r="R16">
        <v>16.600000000000001</v>
      </c>
      <c r="S16">
        <v>4.88</v>
      </c>
      <c r="T16" s="22">
        <v>21</v>
      </c>
      <c r="U16" s="23">
        <f t="shared" si="1"/>
        <v>296</v>
      </c>
      <c r="V16" s="24">
        <v>22</v>
      </c>
      <c r="W16" s="115" t="s">
        <v>304</v>
      </c>
      <c r="X16" s="115">
        <v>157059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156763</v>
      </c>
      <c r="E17">
        <v>138945</v>
      </c>
      <c r="F17">
        <v>4.0743729999999996</v>
      </c>
      <c r="G17">
        <v>2</v>
      </c>
      <c r="H17">
        <v>45.332999999999998</v>
      </c>
      <c r="I17">
        <v>19.600000000000001</v>
      </c>
      <c r="J17">
        <v>12.5</v>
      </c>
      <c r="K17">
        <v>16</v>
      </c>
      <c r="L17">
        <v>1.006</v>
      </c>
      <c r="M17">
        <v>44.878</v>
      </c>
      <c r="N17">
        <v>45.744</v>
      </c>
      <c r="O17">
        <v>45.139000000000003</v>
      </c>
      <c r="P17">
        <v>14.7</v>
      </c>
      <c r="Q17">
        <v>26.8</v>
      </c>
      <c r="R17">
        <v>17</v>
      </c>
      <c r="S17">
        <v>4.88</v>
      </c>
      <c r="T17" s="16">
        <v>20</v>
      </c>
      <c r="U17" s="23">
        <f t="shared" si="1"/>
        <v>301</v>
      </c>
      <c r="V17" s="16"/>
      <c r="W17" s="115" t="s">
        <v>305</v>
      </c>
      <c r="X17" s="115">
        <v>156763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156462</v>
      </c>
      <c r="E18">
        <v>138871</v>
      </c>
      <c r="F18">
        <v>4.0697979999999996</v>
      </c>
      <c r="G18">
        <v>2</v>
      </c>
      <c r="H18">
        <v>45.311999999999998</v>
      </c>
      <c r="I18">
        <v>20.3</v>
      </c>
      <c r="J18">
        <v>12.4</v>
      </c>
      <c r="K18">
        <v>17.8</v>
      </c>
      <c r="L18">
        <v>1.0059</v>
      </c>
      <c r="M18">
        <v>44.927</v>
      </c>
      <c r="N18">
        <v>45.710999999999999</v>
      </c>
      <c r="O18">
        <v>45.194000000000003</v>
      </c>
      <c r="P18">
        <v>15.6</v>
      </c>
      <c r="Q18">
        <v>26.2</v>
      </c>
      <c r="R18">
        <v>17.600000000000001</v>
      </c>
      <c r="S18">
        <v>4.88</v>
      </c>
      <c r="T18" s="16">
        <v>19</v>
      </c>
      <c r="U18" s="23">
        <f t="shared" si="1"/>
        <v>298</v>
      </c>
      <c r="V18" s="16"/>
      <c r="W18" s="115" t="s">
        <v>306</v>
      </c>
      <c r="X18" s="115">
        <v>156462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156164</v>
      </c>
      <c r="E19">
        <v>138797</v>
      </c>
      <c r="F19">
        <v>4.0876999999999999</v>
      </c>
      <c r="G19">
        <v>2</v>
      </c>
      <c r="H19">
        <v>45.375</v>
      </c>
      <c r="I19">
        <v>19.399999999999999</v>
      </c>
      <c r="J19">
        <v>12.1</v>
      </c>
      <c r="K19">
        <v>16.600000000000001</v>
      </c>
      <c r="L19">
        <v>1.0061</v>
      </c>
      <c r="M19">
        <v>44.957000000000001</v>
      </c>
      <c r="N19">
        <v>45.779000000000003</v>
      </c>
      <c r="O19">
        <v>45.201000000000001</v>
      </c>
      <c r="P19">
        <v>14</v>
      </c>
      <c r="Q19">
        <v>26.3</v>
      </c>
      <c r="R19">
        <v>16.399999999999999</v>
      </c>
      <c r="S19">
        <v>4.88</v>
      </c>
      <c r="T19" s="16">
        <v>18</v>
      </c>
      <c r="U19" s="23">
        <f t="shared" si="1"/>
        <v>292</v>
      </c>
      <c r="V19" s="16"/>
      <c r="W19" s="115" t="s">
        <v>307</v>
      </c>
      <c r="X19" s="115">
        <v>156164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155872</v>
      </c>
      <c r="E20">
        <v>138725</v>
      </c>
      <c r="F20">
        <v>4.067374</v>
      </c>
      <c r="G20">
        <v>2</v>
      </c>
      <c r="H20">
        <v>45.487000000000002</v>
      </c>
      <c r="I20">
        <v>21.2</v>
      </c>
      <c r="J20">
        <v>10.7</v>
      </c>
      <c r="K20">
        <v>17.3</v>
      </c>
      <c r="L20">
        <v>1.0059</v>
      </c>
      <c r="M20">
        <v>45.009</v>
      </c>
      <c r="N20">
        <v>45.781999999999996</v>
      </c>
      <c r="O20">
        <v>45.134</v>
      </c>
      <c r="P20">
        <v>15.1</v>
      </c>
      <c r="Q20">
        <v>27.8</v>
      </c>
      <c r="R20">
        <v>17.399999999999999</v>
      </c>
      <c r="S20">
        <v>4.8899999999999997</v>
      </c>
      <c r="T20" s="16">
        <v>17</v>
      </c>
      <c r="U20" s="23">
        <f t="shared" si="1"/>
        <v>257</v>
      </c>
      <c r="V20" s="16"/>
      <c r="W20" s="115" t="s">
        <v>295</v>
      </c>
      <c r="X20" s="115">
        <v>155872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155615</v>
      </c>
      <c r="E21">
        <v>138661</v>
      </c>
      <c r="F21">
        <v>4.0832369999999996</v>
      </c>
      <c r="G21">
        <v>2</v>
      </c>
      <c r="H21">
        <v>45.552999999999997</v>
      </c>
      <c r="I21">
        <v>20.3</v>
      </c>
      <c r="J21">
        <v>10.5</v>
      </c>
      <c r="K21">
        <v>14.3</v>
      </c>
      <c r="L21">
        <v>1.006</v>
      </c>
      <c r="M21">
        <v>45.027999999999999</v>
      </c>
      <c r="N21">
        <v>45.863999999999997</v>
      </c>
      <c r="O21">
        <v>45.39</v>
      </c>
      <c r="P21">
        <v>14.3</v>
      </c>
      <c r="Q21">
        <v>28.5</v>
      </c>
      <c r="R21">
        <v>17.600000000000001</v>
      </c>
      <c r="S21">
        <v>4.8899999999999997</v>
      </c>
      <c r="T21" s="16">
        <v>16</v>
      </c>
      <c r="U21" s="23">
        <f t="shared" si="1"/>
        <v>251</v>
      </c>
      <c r="V21" s="16"/>
      <c r="W21" s="115" t="s">
        <v>296</v>
      </c>
      <c r="X21" s="115">
        <v>155615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155364</v>
      </c>
      <c r="E22">
        <v>138599</v>
      </c>
      <c r="F22">
        <v>4.059482</v>
      </c>
      <c r="G22">
        <v>2</v>
      </c>
      <c r="H22">
        <v>45.363</v>
      </c>
      <c r="I22">
        <v>20.6</v>
      </c>
      <c r="J22">
        <v>12.2</v>
      </c>
      <c r="K22">
        <v>16.899999999999999</v>
      </c>
      <c r="L22">
        <v>1.0058</v>
      </c>
      <c r="M22">
        <v>44.908000000000001</v>
      </c>
      <c r="N22">
        <v>45.774999999999999</v>
      </c>
      <c r="O22">
        <v>45.305</v>
      </c>
      <c r="P22">
        <v>15.3</v>
      </c>
      <c r="Q22">
        <v>27.2</v>
      </c>
      <c r="R22">
        <v>18.8</v>
      </c>
      <c r="S22">
        <v>4.8899999999999997</v>
      </c>
      <c r="T22" s="16">
        <v>15</v>
      </c>
      <c r="U22" s="23">
        <f t="shared" si="1"/>
        <v>292</v>
      </c>
      <c r="V22" s="16"/>
      <c r="W22" s="115" t="s">
        <v>297</v>
      </c>
      <c r="X22" s="115">
        <v>155364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155072</v>
      </c>
      <c r="E23">
        <v>138527</v>
      </c>
      <c r="F23">
        <v>4.0721759999999998</v>
      </c>
      <c r="G23">
        <v>2</v>
      </c>
      <c r="H23">
        <v>45.347999999999999</v>
      </c>
      <c r="I23">
        <v>19.7</v>
      </c>
      <c r="J23">
        <v>12.5</v>
      </c>
      <c r="K23">
        <v>16.7</v>
      </c>
      <c r="L23">
        <v>1.0059</v>
      </c>
      <c r="M23">
        <v>44.991</v>
      </c>
      <c r="N23">
        <v>45.820999999999998</v>
      </c>
      <c r="O23">
        <v>45.213999999999999</v>
      </c>
      <c r="P23">
        <v>14.8</v>
      </c>
      <c r="Q23">
        <v>27.5</v>
      </c>
      <c r="R23">
        <v>17.5</v>
      </c>
      <c r="S23">
        <v>4.88</v>
      </c>
      <c r="T23" s="22">
        <v>14</v>
      </c>
      <c r="U23" s="23">
        <f t="shared" si="1"/>
        <v>300</v>
      </c>
      <c r="V23" s="24">
        <v>15</v>
      </c>
      <c r="W23" s="115" t="s">
        <v>298</v>
      </c>
      <c r="X23" s="115">
        <v>155072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154772</v>
      </c>
      <c r="E24">
        <v>138453</v>
      </c>
      <c r="F24">
        <v>4.0761190000000003</v>
      </c>
      <c r="G24">
        <v>2</v>
      </c>
      <c r="H24">
        <v>45.302</v>
      </c>
      <c r="I24">
        <v>20.399999999999999</v>
      </c>
      <c r="J24">
        <v>12.7</v>
      </c>
      <c r="K24">
        <v>17.3</v>
      </c>
      <c r="L24">
        <v>1.006</v>
      </c>
      <c r="M24">
        <v>44.854999999999997</v>
      </c>
      <c r="N24">
        <v>45.765999999999998</v>
      </c>
      <c r="O24">
        <v>45.265000000000001</v>
      </c>
      <c r="P24">
        <v>14.4</v>
      </c>
      <c r="Q24">
        <v>26.4</v>
      </c>
      <c r="R24">
        <v>17.5</v>
      </c>
      <c r="S24">
        <v>4.8899999999999997</v>
      </c>
      <c r="T24" s="16">
        <v>13</v>
      </c>
      <c r="U24" s="23">
        <f t="shared" si="1"/>
        <v>304</v>
      </c>
      <c r="V24" s="16"/>
      <c r="W24" s="115" t="s">
        <v>299</v>
      </c>
      <c r="X24" s="115">
        <v>154772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154468</v>
      </c>
      <c r="E25">
        <v>138377</v>
      </c>
      <c r="F25">
        <v>4.0502079999999996</v>
      </c>
      <c r="G25">
        <v>2</v>
      </c>
      <c r="H25">
        <v>45.35</v>
      </c>
      <c r="I25">
        <v>19.8</v>
      </c>
      <c r="J25">
        <v>12.4</v>
      </c>
      <c r="K25">
        <v>18</v>
      </c>
      <c r="L25">
        <v>1.0058</v>
      </c>
      <c r="M25">
        <v>44.93</v>
      </c>
      <c r="N25">
        <v>45.780999999999999</v>
      </c>
      <c r="O25">
        <v>45.079000000000001</v>
      </c>
      <c r="P25">
        <v>15.5</v>
      </c>
      <c r="Q25">
        <v>25.7</v>
      </c>
      <c r="R25">
        <v>18.3</v>
      </c>
      <c r="S25">
        <v>4.8899999999999997</v>
      </c>
      <c r="T25" s="16">
        <v>12</v>
      </c>
      <c r="U25" s="23">
        <f t="shared" si="1"/>
        <v>298</v>
      </c>
      <c r="V25" s="16"/>
      <c r="W25" s="115" t="s">
        <v>300</v>
      </c>
      <c r="X25" s="115">
        <v>154468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154170</v>
      </c>
      <c r="E26">
        <v>138304</v>
      </c>
      <c r="F26">
        <v>4.0486500000000003</v>
      </c>
      <c r="G26">
        <v>2</v>
      </c>
      <c r="H26">
        <v>45.32</v>
      </c>
      <c r="I26">
        <v>20.8</v>
      </c>
      <c r="J26">
        <v>12.6</v>
      </c>
      <c r="K26">
        <v>18.100000000000001</v>
      </c>
      <c r="L26">
        <v>1.0058</v>
      </c>
      <c r="M26">
        <v>44.887999999999998</v>
      </c>
      <c r="N26">
        <v>45.738999999999997</v>
      </c>
      <c r="O26">
        <v>45.052999999999997</v>
      </c>
      <c r="P26">
        <v>16.100000000000001</v>
      </c>
      <c r="Q26">
        <v>26.4</v>
      </c>
      <c r="R26">
        <v>18.3</v>
      </c>
      <c r="S26">
        <v>4.9000000000000004</v>
      </c>
      <c r="T26" s="16">
        <v>11</v>
      </c>
      <c r="U26" s="23">
        <f t="shared" si="1"/>
        <v>303</v>
      </c>
      <c r="V26" s="16"/>
      <c r="W26" s="116">
        <v>41981.471585648149</v>
      </c>
      <c r="X26" s="115">
        <v>154170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153867</v>
      </c>
      <c r="E27">
        <v>138228</v>
      </c>
      <c r="F27">
        <v>4.0657290000000001</v>
      </c>
      <c r="G27">
        <v>2</v>
      </c>
      <c r="H27">
        <v>45.521999999999998</v>
      </c>
      <c r="I27">
        <v>20.3</v>
      </c>
      <c r="J27">
        <v>10.5</v>
      </c>
      <c r="K27">
        <v>16.5</v>
      </c>
      <c r="L27">
        <v>1.0059</v>
      </c>
      <c r="M27">
        <v>45.119</v>
      </c>
      <c r="N27">
        <v>45.786999999999999</v>
      </c>
      <c r="O27">
        <v>45.265000000000001</v>
      </c>
      <c r="P27">
        <v>14.9</v>
      </c>
      <c r="Q27">
        <v>26.6</v>
      </c>
      <c r="R27">
        <v>18.2</v>
      </c>
      <c r="S27">
        <v>4.9000000000000004</v>
      </c>
      <c r="T27" s="16">
        <v>10</v>
      </c>
      <c r="U27" s="23">
        <f t="shared" si="1"/>
        <v>252</v>
      </c>
      <c r="V27" s="16"/>
      <c r="W27" s="116">
        <v>41951.491828703707</v>
      </c>
      <c r="X27" s="115">
        <v>153867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153615</v>
      </c>
      <c r="E28">
        <v>138166</v>
      </c>
      <c r="F28">
        <v>4.106719</v>
      </c>
      <c r="G28">
        <v>2</v>
      </c>
      <c r="H28">
        <v>45.552999999999997</v>
      </c>
      <c r="I28">
        <v>19.3</v>
      </c>
      <c r="J28">
        <v>10.5</v>
      </c>
      <c r="K28">
        <v>17.399999999999999</v>
      </c>
      <c r="L28">
        <v>1.0061</v>
      </c>
      <c r="M28">
        <v>45.033999999999999</v>
      </c>
      <c r="N28">
        <v>46.286999999999999</v>
      </c>
      <c r="O28">
        <v>45.438000000000002</v>
      </c>
      <c r="P28">
        <v>15.1</v>
      </c>
      <c r="Q28">
        <v>26.2</v>
      </c>
      <c r="R28">
        <v>16.2</v>
      </c>
      <c r="S28">
        <v>4.9000000000000004</v>
      </c>
      <c r="T28" s="16">
        <v>9</v>
      </c>
      <c r="U28" s="23">
        <f t="shared" si="1"/>
        <v>252</v>
      </c>
      <c r="V28" s="16"/>
      <c r="W28" s="116">
        <v>41920.504328703704</v>
      </c>
      <c r="X28" s="115">
        <v>153615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153363</v>
      </c>
      <c r="E29">
        <v>138104</v>
      </c>
      <c r="F29">
        <v>4.0779329999999998</v>
      </c>
      <c r="G29">
        <v>2</v>
      </c>
      <c r="H29">
        <v>45.558999999999997</v>
      </c>
      <c r="I29">
        <v>18.7</v>
      </c>
      <c r="J29">
        <v>10.4</v>
      </c>
      <c r="K29">
        <v>16.899999999999999</v>
      </c>
      <c r="L29">
        <v>1.006</v>
      </c>
      <c r="M29">
        <v>45.143999999999998</v>
      </c>
      <c r="N29">
        <v>45.85</v>
      </c>
      <c r="O29">
        <v>45.176000000000002</v>
      </c>
      <c r="P29">
        <v>14</v>
      </c>
      <c r="Q29">
        <v>26.6</v>
      </c>
      <c r="R29">
        <v>16.899999999999999</v>
      </c>
      <c r="S29">
        <v>4.9000000000000004</v>
      </c>
      <c r="T29" s="16">
        <v>8</v>
      </c>
      <c r="U29" s="23">
        <f t="shared" si="1"/>
        <v>252</v>
      </c>
      <c r="V29" s="16"/>
      <c r="W29" s="180" t="s">
        <v>196</v>
      </c>
      <c r="X29" s="181"/>
      <c r="Y29" s="117">
        <f t="shared" si="0"/>
        <v>-100</v>
      </c>
    </row>
    <row r="30" spans="1:25" s="25" customFormat="1">
      <c r="A30" s="21">
        <v>8</v>
      </c>
      <c r="B30" s="103">
        <v>41859</v>
      </c>
      <c r="C30" s="104">
        <v>0.375</v>
      </c>
      <c r="D30" s="105">
        <v>153111</v>
      </c>
      <c r="E30" s="105">
        <v>138042</v>
      </c>
      <c r="F30" s="106">
        <v>4.1128010000000002</v>
      </c>
      <c r="G30">
        <v>2</v>
      </c>
      <c r="H30" s="107">
        <v>45.454723000000001</v>
      </c>
      <c r="I30" s="108">
        <v>18.8</v>
      </c>
      <c r="J30" s="108">
        <v>11.8</v>
      </c>
      <c r="K30" s="108">
        <v>15.9</v>
      </c>
      <c r="L30" s="110">
        <v>1.0062</v>
      </c>
      <c r="M30" s="107">
        <v>44.904826999999997</v>
      </c>
      <c r="N30" s="107">
        <v>45.856358</v>
      </c>
      <c r="O30" s="107">
        <v>45.366416999999998</v>
      </c>
      <c r="P30" s="108">
        <v>13.7</v>
      </c>
      <c r="Q30" s="108">
        <v>26.6</v>
      </c>
      <c r="R30" s="108">
        <v>15.5</v>
      </c>
      <c r="S30" s="108">
        <v>4.88</v>
      </c>
      <c r="T30" s="22">
        <v>7</v>
      </c>
      <c r="U30" s="23">
        <f t="shared" si="1"/>
        <v>282</v>
      </c>
      <c r="V30" s="24">
        <v>8</v>
      </c>
      <c r="W30" s="184"/>
      <c r="X30" s="185"/>
      <c r="Y30" s="117">
        <f t="shared" si="0"/>
        <v>-100</v>
      </c>
    </row>
    <row r="31" spans="1:25">
      <c r="A31" s="16">
        <v>7</v>
      </c>
      <c r="B31" s="103">
        <v>41858</v>
      </c>
      <c r="C31" s="104">
        <v>0.375</v>
      </c>
      <c r="D31" s="105">
        <v>152829</v>
      </c>
      <c r="E31" s="105">
        <v>137973</v>
      </c>
      <c r="F31" s="106">
        <v>4.0567690000000001</v>
      </c>
      <c r="G31">
        <v>2</v>
      </c>
      <c r="H31" s="107">
        <v>45.342399999999998</v>
      </c>
      <c r="I31" s="108">
        <v>19.7</v>
      </c>
      <c r="J31" s="108">
        <v>12.8</v>
      </c>
      <c r="K31" s="108">
        <v>18.399999999999999</v>
      </c>
      <c r="L31" s="110">
        <v>1.0058</v>
      </c>
      <c r="M31" s="107">
        <v>44.860790000000001</v>
      </c>
      <c r="N31" s="107">
        <v>45.812030999999998</v>
      </c>
      <c r="O31" s="107">
        <v>45.188178999999998</v>
      </c>
      <c r="P31" s="108">
        <v>15.6</v>
      </c>
      <c r="Q31" s="108">
        <v>27.1</v>
      </c>
      <c r="R31" s="108">
        <v>18.399999999999999</v>
      </c>
      <c r="S31" s="108">
        <v>4.8899999999999997</v>
      </c>
      <c r="T31" s="16">
        <v>6</v>
      </c>
      <c r="U31" s="23">
        <f t="shared" si="1"/>
        <v>308</v>
      </c>
      <c r="V31" s="5"/>
      <c r="W31" s="184"/>
      <c r="X31" s="185"/>
      <c r="Y31" s="117">
        <f t="shared" si="0"/>
        <v>-100</v>
      </c>
    </row>
    <row r="32" spans="1:25">
      <c r="A32" s="16">
        <v>6</v>
      </c>
      <c r="B32" s="103">
        <v>41857</v>
      </c>
      <c r="C32" s="104">
        <v>0.375</v>
      </c>
      <c r="D32" s="105">
        <v>152521</v>
      </c>
      <c r="E32" s="105">
        <v>137897</v>
      </c>
      <c r="F32" s="106">
        <v>4.0493389999999998</v>
      </c>
      <c r="G32">
        <v>2</v>
      </c>
      <c r="H32" s="107">
        <v>45.285553</v>
      </c>
      <c r="I32" s="108">
        <v>20.9</v>
      </c>
      <c r="J32" s="108">
        <v>13.2</v>
      </c>
      <c r="K32" s="108">
        <v>18.7</v>
      </c>
      <c r="L32" s="110">
        <v>1.0058</v>
      </c>
      <c r="M32" s="107">
        <v>44.764522999999997</v>
      </c>
      <c r="N32" s="107">
        <v>45.820793000000002</v>
      </c>
      <c r="O32" s="107">
        <v>45.075744999999998</v>
      </c>
      <c r="P32" s="108">
        <v>14.4</v>
      </c>
      <c r="Q32" s="108">
        <v>28.4</v>
      </c>
      <c r="R32" s="108">
        <v>18.399999999999999</v>
      </c>
      <c r="S32" s="108">
        <v>4.8899999999999997</v>
      </c>
      <c r="T32" s="16">
        <v>5</v>
      </c>
      <c r="U32" s="23">
        <f t="shared" si="1"/>
        <v>316</v>
      </c>
      <c r="V32" s="5"/>
      <c r="W32" s="184"/>
      <c r="X32" s="185"/>
      <c r="Y32" s="117">
        <f t="shared" si="0"/>
        <v>-100</v>
      </c>
    </row>
    <row r="33" spans="1:25">
      <c r="A33" s="16">
        <v>5</v>
      </c>
      <c r="B33" s="103">
        <v>41856</v>
      </c>
      <c r="C33" s="104">
        <v>0.375</v>
      </c>
      <c r="D33" s="105">
        <v>152205</v>
      </c>
      <c r="E33" s="105">
        <v>137818</v>
      </c>
      <c r="F33" s="106">
        <v>4.0411580000000002</v>
      </c>
      <c r="G33">
        <v>2</v>
      </c>
      <c r="H33" s="107">
        <v>45.304496999999998</v>
      </c>
      <c r="I33" s="108">
        <v>21.2</v>
      </c>
      <c r="J33" s="108">
        <v>12.5</v>
      </c>
      <c r="K33" s="108">
        <v>18.5</v>
      </c>
      <c r="L33" s="110">
        <v>1.0058</v>
      </c>
      <c r="M33" s="107">
        <v>44.844334000000003</v>
      </c>
      <c r="N33" s="107">
        <v>45.736896999999999</v>
      </c>
      <c r="O33" s="107">
        <v>45.070476999999997</v>
      </c>
      <c r="P33" s="108">
        <v>15.6</v>
      </c>
      <c r="Q33" s="108">
        <v>26.8</v>
      </c>
      <c r="R33" s="108">
        <v>18.899999999999999</v>
      </c>
      <c r="S33" s="108">
        <v>4.9000000000000004</v>
      </c>
      <c r="T33" s="16">
        <v>4</v>
      </c>
      <c r="U33" s="23">
        <f t="shared" si="1"/>
        <v>301</v>
      </c>
      <c r="V33" s="5"/>
      <c r="W33" s="184"/>
      <c r="X33" s="185"/>
      <c r="Y33" s="117">
        <f t="shared" si="0"/>
        <v>-100</v>
      </c>
    </row>
    <row r="34" spans="1:25">
      <c r="A34" s="16">
        <v>4</v>
      </c>
      <c r="B34" s="103">
        <v>41855</v>
      </c>
      <c r="C34" s="104">
        <v>0.375</v>
      </c>
      <c r="D34" s="105">
        <v>151904</v>
      </c>
      <c r="E34" s="105">
        <v>137744</v>
      </c>
      <c r="F34" s="106">
        <v>4.0523290000000003</v>
      </c>
      <c r="G34">
        <v>2</v>
      </c>
      <c r="H34" s="107">
        <v>45.786468999999997</v>
      </c>
      <c r="I34" s="108">
        <v>20.6</v>
      </c>
      <c r="J34" s="108">
        <v>7.8</v>
      </c>
      <c r="K34" s="108">
        <v>17.100000000000001</v>
      </c>
      <c r="L34" s="110">
        <v>1.0058</v>
      </c>
      <c r="M34" s="107">
        <v>45.005589000000001</v>
      </c>
      <c r="N34" s="107">
        <v>46.856945000000003</v>
      </c>
      <c r="O34" s="107">
        <v>45.139313000000001</v>
      </c>
      <c r="P34" s="108">
        <v>13.1</v>
      </c>
      <c r="Q34" s="108">
        <v>27.8</v>
      </c>
      <c r="R34" s="108">
        <v>18.5</v>
      </c>
      <c r="S34" s="108">
        <v>4.9000000000000004</v>
      </c>
      <c r="T34" s="16">
        <v>3</v>
      </c>
      <c r="U34" s="23">
        <f t="shared" si="1"/>
        <v>187</v>
      </c>
      <c r="V34" s="5"/>
      <c r="W34" s="182"/>
      <c r="X34" s="183"/>
      <c r="Y34" s="117">
        <f t="shared" si="0"/>
        <v>-100</v>
      </c>
    </row>
    <row r="35" spans="1:25">
      <c r="A35" s="16">
        <v>3</v>
      </c>
      <c r="B35" s="103">
        <v>41854</v>
      </c>
      <c r="C35" s="104">
        <v>0.375</v>
      </c>
      <c r="D35" s="105">
        <v>151717</v>
      </c>
      <c r="E35" s="105">
        <v>137698</v>
      </c>
      <c r="F35" s="106">
        <v>4.2167519999999996</v>
      </c>
      <c r="G35">
        <v>2</v>
      </c>
      <c r="H35" s="107">
        <v>46.527678999999999</v>
      </c>
      <c r="I35" s="108">
        <v>21</v>
      </c>
      <c r="J35" s="108">
        <v>2.9</v>
      </c>
      <c r="K35" s="108">
        <v>13.3</v>
      </c>
      <c r="L35" s="110">
        <v>1.0065</v>
      </c>
      <c r="M35" s="107">
        <v>45.184398999999999</v>
      </c>
      <c r="N35" s="107">
        <v>47.274788000000001</v>
      </c>
      <c r="O35" s="107">
        <v>46.295299999999997</v>
      </c>
      <c r="P35" s="108">
        <v>10.5</v>
      </c>
      <c r="Q35" s="108">
        <v>28.3</v>
      </c>
      <c r="R35" s="108">
        <v>13</v>
      </c>
      <c r="S35" s="108">
        <v>4.9000000000000004</v>
      </c>
      <c r="T35" s="16">
        <v>2</v>
      </c>
      <c r="U35" s="23">
        <f t="shared" si="1"/>
        <v>68</v>
      </c>
      <c r="V35" s="5"/>
      <c r="W35" s="116">
        <v>41706.385069444441</v>
      </c>
      <c r="X35" s="115">
        <v>151717</v>
      </c>
      <c r="Y35" s="117">
        <f>((X35*100)/D35)-100</f>
        <v>0</v>
      </c>
    </row>
    <row r="36" spans="1:25">
      <c r="A36" s="16">
        <v>2</v>
      </c>
      <c r="B36" s="103">
        <v>41853</v>
      </c>
      <c r="C36" s="104">
        <v>0.375</v>
      </c>
      <c r="D36" s="105">
        <v>151649</v>
      </c>
      <c r="E36" s="105">
        <v>137681</v>
      </c>
      <c r="F36" s="106">
        <v>4.0923090000000002</v>
      </c>
      <c r="G36">
        <v>2</v>
      </c>
      <c r="H36" s="107">
        <v>45.450499999999998</v>
      </c>
      <c r="I36" s="108">
        <v>20.9</v>
      </c>
      <c r="J36" s="108">
        <v>11.1</v>
      </c>
      <c r="K36" s="108">
        <v>15.5</v>
      </c>
      <c r="L36" s="110">
        <v>1.006</v>
      </c>
      <c r="M36" s="107">
        <v>44.953747</v>
      </c>
      <c r="N36" s="107">
        <v>45.870224</v>
      </c>
      <c r="O36" s="107">
        <v>45.379562</v>
      </c>
      <c r="P36" s="108">
        <v>12.7</v>
      </c>
      <c r="Q36" s="108">
        <v>27.9</v>
      </c>
      <c r="R36" s="108">
        <v>16.899999999999999</v>
      </c>
      <c r="S36" s="108">
        <v>4.9000000000000004</v>
      </c>
      <c r="T36" s="16">
        <v>1</v>
      </c>
      <c r="U36" s="23">
        <f t="shared" si="1"/>
        <v>266</v>
      </c>
      <c r="V36" s="5"/>
      <c r="W36" s="116">
        <v>41678.402673611112</v>
      </c>
      <c r="X36" s="115">
        <v>151649</v>
      </c>
      <c r="Y36" s="117">
        <f>((X36*100)/D36)-100</f>
        <v>0</v>
      </c>
    </row>
    <row r="37" spans="1:25">
      <c r="A37" s="16">
        <v>1</v>
      </c>
      <c r="B37" s="103">
        <v>41852</v>
      </c>
      <c r="C37" s="104">
        <v>0.375</v>
      </c>
      <c r="D37" s="105">
        <v>151383</v>
      </c>
      <c r="E37" s="105">
        <v>137615</v>
      </c>
      <c r="F37" s="106">
        <v>4.066109</v>
      </c>
      <c r="G37">
        <v>2</v>
      </c>
      <c r="H37" s="107">
        <v>45.427204000000003</v>
      </c>
      <c r="I37" s="108">
        <v>20.2</v>
      </c>
      <c r="J37" s="108">
        <v>11.3</v>
      </c>
      <c r="K37" s="108">
        <v>16</v>
      </c>
      <c r="L37" s="110">
        <v>1.0059</v>
      </c>
      <c r="M37" s="107">
        <v>44.984172999999998</v>
      </c>
      <c r="N37" s="107">
        <v>45.784492</v>
      </c>
      <c r="O37" s="107">
        <v>45.257164000000003</v>
      </c>
      <c r="P37" s="108">
        <v>14.3</v>
      </c>
      <c r="Q37" s="108">
        <v>27.6</v>
      </c>
      <c r="R37" s="108">
        <v>18.100000000000001</v>
      </c>
      <c r="S37" s="108">
        <v>4.9000000000000004</v>
      </c>
      <c r="T37" s="1"/>
      <c r="U37" s="26"/>
      <c r="V37" s="5"/>
      <c r="W37" s="116">
        <v>41647.403171296297</v>
      </c>
      <c r="X37" s="115">
        <v>151384</v>
      </c>
      <c r="Y37" s="117">
        <f>((X37*100)/D37)-100</f>
        <v>6.605761545159794E-4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60"/>
      <c r="X38" s="160"/>
      <c r="Y38" s="16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6"/>
      <c r="X39" s="186"/>
      <c r="Y39" s="16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6"/>
      <c r="X40" s="186"/>
      <c r="Y40" s="16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66"/>
      <c r="X41" s="166"/>
      <c r="Y41" s="167"/>
    </row>
    <row r="42" spans="1:25">
      <c r="D42" s="32"/>
      <c r="E42" s="32"/>
      <c r="N42" s="32"/>
    </row>
  </sheetData>
  <mergeCells count="5">
    <mergeCell ref="W29:X34"/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613841</v>
      </c>
      <c r="T6" s="22">
        <v>31</v>
      </c>
      <c r="U6" s="23">
        <f>D6-D7</f>
        <v>196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613645</v>
      </c>
      <c r="T7" s="16">
        <v>30</v>
      </c>
      <c r="U7" s="23">
        <f>D7-D8</f>
        <v>33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613612</v>
      </c>
      <c r="T8" s="16">
        <v>29</v>
      </c>
      <c r="U8" s="23">
        <f>D8-D9</f>
        <v>81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613531</v>
      </c>
      <c r="E9">
        <v>108625</v>
      </c>
      <c r="F9">
        <v>7.1773980000000002</v>
      </c>
      <c r="G9">
        <v>0</v>
      </c>
      <c r="H9">
        <v>88.658000000000001</v>
      </c>
      <c r="I9">
        <v>21.6</v>
      </c>
      <c r="J9">
        <v>3.6</v>
      </c>
      <c r="K9">
        <v>10.8</v>
      </c>
      <c r="L9">
        <v>1.0139</v>
      </c>
      <c r="M9">
        <v>84.603999999999999</v>
      </c>
      <c r="N9">
        <v>92.745000000000005</v>
      </c>
      <c r="O9">
        <v>86.953999999999994</v>
      </c>
      <c r="P9">
        <v>11.5</v>
      </c>
      <c r="Q9">
        <v>32.700000000000003</v>
      </c>
      <c r="R9">
        <v>14.6</v>
      </c>
      <c r="S9">
        <v>5.55</v>
      </c>
      <c r="T9" s="22">
        <v>28</v>
      </c>
      <c r="U9" s="23">
        <f t="shared" ref="U9:U36" si="1">D9-D10</f>
        <v>87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613444</v>
      </c>
      <c r="E10">
        <v>108613</v>
      </c>
      <c r="F10">
        <v>7.1383900000000002</v>
      </c>
      <c r="G10">
        <v>0</v>
      </c>
      <c r="H10">
        <v>88.619</v>
      </c>
      <c r="I10">
        <v>21</v>
      </c>
      <c r="J10">
        <v>11.1</v>
      </c>
      <c r="K10">
        <v>87.8</v>
      </c>
      <c r="L10">
        <v>1.014</v>
      </c>
      <c r="M10">
        <v>84.802000000000007</v>
      </c>
      <c r="N10">
        <v>91.289000000000001</v>
      </c>
      <c r="O10">
        <v>86.031999999999996</v>
      </c>
      <c r="P10">
        <v>10.199999999999999</v>
      </c>
      <c r="Q10">
        <v>31.9</v>
      </c>
      <c r="R10">
        <v>13.5</v>
      </c>
      <c r="S10">
        <v>5.56</v>
      </c>
      <c r="T10" s="16">
        <v>27</v>
      </c>
      <c r="U10" s="23">
        <f t="shared" si="1"/>
        <v>263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613181</v>
      </c>
      <c r="E11">
        <v>108575</v>
      </c>
      <c r="F11">
        <v>7.0946579999999999</v>
      </c>
      <c r="G11">
        <v>0</v>
      </c>
      <c r="H11">
        <v>88.313999999999993</v>
      </c>
      <c r="I11">
        <v>22.4</v>
      </c>
      <c r="J11">
        <v>21.4</v>
      </c>
      <c r="K11">
        <v>88.4</v>
      </c>
      <c r="L11">
        <v>1.0128999999999999</v>
      </c>
      <c r="M11">
        <v>84.914000000000001</v>
      </c>
      <c r="N11">
        <v>92.063000000000002</v>
      </c>
      <c r="O11">
        <v>87.921000000000006</v>
      </c>
      <c r="P11">
        <v>10.6</v>
      </c>
      <c r="Q11">
        <v>33.700000000000003</v>
      </c>
      <c r="R11">
        <v>20.5</v>
      </c>
      <c r="S11">
        <v>5.55</v>
      </c>
      <c r="T11" s="16">
        <v>26</v>
      </c>
      <c r="U11" s="23">
        <f t="shared" si="1"/>
        <v>507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612674</v>
      </c>
      <c r="E12">
        <v>108503</v>
      </c>
      <c r="F12">
        <v>6.8894279999999997</v>
      </c>
      <c r="G12">
        <v>0</v>
      </c>
      <c r="H12">
        <v>87.483999999999995</v>
      </c>
      <c r="I12">
        <v>21.5</v>
      </c>
      <c r="J12">
        <v>11.1</v>
      </c>
      <c r="K12">
        <v>87.8</v>
      </c>
      <c r="L12">
        <v>1.0125</v>
      </c>
      <c r="M12">
        <v>83.438000000000002</v>
      </c>
      <c r="N12">
        <v>90.763999999999996</v>
      </c>
      <c r="O12">
        <v>85.007999999999996</v>
      </c>
      <c r="P12">
        <v>10.4</v>
      </c>
      <c r="Q12">
        <v>32.5</v>
      </c>
      <c r="R12">
        <v>20.3</v>
      </c>
      <c r="S12">
        <v>5.55</v>
      </c>
      <c r="T12" s="16">
        <v>25</v>
      </c>
      <c r="U12" s="23">
        <f t="shared" si="1"/>
        <v>267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612407</v>
      </c>
      <c r="E13">
        <v>108465</v>
      </c>
      <c r="F13">
        <v>7.1269530000000003</v>
      </c>
      <c r="G13">
        <v>0</v>
      </c>
      <c r="H13">
        <v>91.665000000000006</v>
      </c>
      <c r="I13">
        <v>19.899999999999999</v>
      </c>
      <c r="J13">
        <v>1.1000000000000001</v>
      </c>
      <c r="K13">
        <v>5.2</v>
      </c>
      <c r="L13">
        <v>1.014</v>
      </c>
      <c r="M13">
        <v>84.978999999999999</v>
      </c>
      <c r="N13">
        <v>94.072000000000003</v>
      </c>
      <c r="O13">
        <v>85.754999999999995</v>
      </c>
      <c r="P13">
        <v>10.1</v>
      </c>
      <c r="Q13">
        <v>34.6</v>
      </c>
      <c r="R13">
        <v>13.1</v>
      </c>
      <c r="S13">
        <v>5.56</v>
      </c>
      <c r="T13" s="16">
        <v>24</v>
      </c>
      <c r="U13" s="23">
        <f t="shared" si="1"/>
        <v>28</v>
      </c>
      <c r="V13" s="16"/>
      <c r="W13" s="115" t="s">
        <v>314</v>
      </c>
      <c r="X13" s="115">
        <v>612407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612379</v>
      </c>
      <c r="E14">
        <v>108461</v>
      </c>
      <c r="F14">
        <v>7.6167769999999999</v>
      </c>
      <c r="G14">
        <v>0</v>
      </c>
      <c r="H14">
        <v>91.71</v>
      </c>
      <c r="I14">
        <v>21</v>
      </c>
      <c r="J14">
        <v>0.9</v>
      </c>
      <c r="K14">
        <v>5.0999999999999996</v>
      </c>
      <c r="L14">
        <v>1.0149999999999999</v>
      </c>
      <c r="M14">
        <v>89.481999999999999</v>
      </c>
      <c r="N14">
        <v>94.6</v>
      </c>
      <c r="O14">
        <v>92.647000000000006</v>
      </c>
      <c r="P14">
        <v>11.5</v>
      </c>
      <c r="Q14">
        <v>32.9</v>
      </c>
      <c r="R14">
        <v>13.9</v>
      </c>
      <c r="S14">
        <v>5.55</v>
      </c>
      <c r="T14" s="16">
        <v>23</v>
      </c>
      <c r="U14" s="23">
        <f t="shared" si="1"/>
        <v>24</v>
      </c>
      <c r="V14" s="16"/>
      <c r="W14" s="115" t="s">
        <v>315</v>
      </c>
      <c r="X14" s="115">
        <v>612379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612355</v>
      </c>
      <c r="E15">
        <v>108458</v>
      </c>
      <c r="F15">
        <v>7.3563850000000004</v>
      </c>
      <c r="G15">
        <v>0</v>
      </c>
      <c r="H15">
        <v>89.855000000000004</v>
      </c>
      <c r="I15">
        <v>21.3</v>
      </c>
      <c r="J15">
        <v>1.7</v>
      </c>
      <c r="K15">
        <v>4.7</v>
      </c>
      <c r="L15">
        <v>1.0141</v>
      </c>
      <c r="M15">
        <v>86.415000000000006</v>
      </c>
      <c r="N15">
        <v>92.644999999999996</v>
      </c>
      <c r="O15">
        <v>89.792000000000002</v>
      </c>
      <c r="P15">
        <v>13.6</v>
      </c>
      <c r="Q15">
        <v>32.200000000000003</v>
      </c>
      <c r="R15">
        <v>15.7</v>
      </c>
      <c r="S15">
        <v>5.57</v>
      </c>
      <c r="T15" s="16">
        <v>22</v>
      </c>
      <c r="U15" s="23">
        <f t="shared" si="1"/>
        <v>41</v>
      </c>
      <c r="V15" s="16"/>
      <c r="W15" s="115" t="s">
        <v>316</v>
      </c>
      <c r="X15" s="115">
        <v>612355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612314</v>
      </c>
      <c r="E16">
        <v>108452</v>
      </c>
      <c r="F16">
        <v>7.1419779999999999</v>
      </c>
      <c r="G16">
        <v>0</v>
      </c>
      <c r="H16">
        <v>88.94</v>
      </c>
      <c r="I16">
        <v>21.5</v>
      </c>
      <c r="J16">
        <v>18.5</v>
      </c>
      <c r="K16">
        <v>89.3</v>
      </c>
      <c r="L16">
        <v>1.0135000000000001</v>
      </c>
      <c r="M16">
        <v>84.576999999999998</v>
      </c>
      <c r="N16">
        <v>92.08</v>
      </c>
      <c r="O16">
        <v>87.307000000000002</v>
      </c>
      <c r="P16">
        <v>12.7</v>
      </c>
      <c r="Q16">
        <v>29.8</v>
      </c>
      <c r="R16">
        <v>16.899999999999999</v>
      </c>
      <c r="S16">
        <v>5.55</v>
      </c>
      <c r="T16" s="22">
        <v>21</v>
      </c>
      <c r="U16" s="23">
        <f t="shared" si="1"/>
        <v>437</v>
      </c>
      <c r="V16" s="24">
        <v>22</v>
      </c>
      <c r="W16" s="115" t="s">
        <v>317</v>
      </c>
      <c r="X16" s="115">
        <v>612314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611877</v>
      </c>
      <c r="E17">
        <v>108391</v>
      </c>
      <c r="F17">
        <v>6.9992869999999998</v>
      </c>
      <c r="G17">
        <v>0</v>
      </c>
      <c r="H17">
        <v>88.614999999999995</v>
      </c>
      <c r="I17">
        <v>20.9</v>
      </c>
      <c r="J17">
        <v>12.1</v>
      </c>
      <c r="K17">
        <v>89.8</v>
      </c>
      <c r="L17">
        <v>1.0125999999999999</v>
      </c>
      <c r="M17">
        <v>85.906999999999996</v>
      </c>
      <c r="N17">
        <v>91.673000000000002</v>
      </c>
      <c r="O17">
        <v>86.766000000000005</v>
      </c>
      <c r="P17">
        <v>13</v>
      </c>
      <c r="Q17">
        <v>30.6</v>
      </c>
      <c r="R17">
        <v>21</v>
      </c>
      <c r="S17">
        <v>5.58</v>
      </c>
      <c r="T17" s="16">
        <v>20</v>
      </c>
      <c r="U17" s="23">
        <f t="shared" si="1"/>
        <v>288</v>
      </c>
      <c r="V17" s="16"/>
      <c r="W17" s="115" t="s">
        <v>318</v>
      </c>
      <c r="X17" s="115">
        <v>611877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611589</v>
      </c>
      <c r="E18">
        <v>108350</v>
      </c>
      <c r="F18">
        <v>7.2091099999999999</v>
      </c>
      <c r="G18">
        <v>0</v>
      </c>
      <c r="H18">
        <v>88.393000000000001</v>
      </c>
      <c r="I18">
        <v>20.6</v>
      </c>
      <c r="J18">
        <v>3.2</v>
      </c>
      <c r="K18">
        <v>9.4</v>
      </c>
      <c r="L18">
        <v>1.0139</v>
      </c>
      <c r="M18">
        <v>85.620999999999995</v>
      </c>
      <c r="N18">
        <v>90.623000000000005</v>
      </c>
      <c r="O18">
        <v>87.617000000000004</v>
      </c>
      <c r="P18">
        <v>13.3</v>
      </c>
      <c r="Q18">
        <v>31.7</v>
      </c>
      <c r="R18">
        <v>15.2</v>
      </c>
      <c r="S18">
        <v>5.56</v>
      </c>
      <c r="T18" s="16">
        <v>19</v>
      </c>
      <c r="U18" s="23">
        <f t="shared" si="1"/>
        <v>78</v>
      </c>
      <c r="V18" s="16"/>
      <c r="W18" s="115" t="s">
        <v>319</v>
      </c>
      <c r="X18" s="115">
        <v>611589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611511</v>
      </c>
      <c r="E19">
        <v>108339</v>
      </c>
      <c r="F19">
        <v>7.253647</v>
      </c>
      <c r="G19">
        <v>0</v>
      </c>
      <c r="H19">
        <v>88.951999999999998</v>
      </c>
      <c r="I19">
        <v>19.399999999999999</v>
      </c>
      <c r="J19">
        <v>3.5</v>
      </c>
      <c r="K19">
        <v>10.6</v>
      </c>
      <c r="L19">
        <v>1.0142</v>
      </c>
      <c r="M19">
        <v>86.272000000000006</v>
      </c>
      <c r="N19">
        <v>91.222999999999999</v>
      </c>
      <c r="O19">
        <v>87.51</v>
      </c>
      <c r="P19">
        <v>10.7</v>
      </c>
      <c r="Q19">
        <v>31.5</v>
      </c>
      <c r="R19">
        <v>13.3</v>
      </c>
      <c r="S19">
        <v>5.56</v>
      </c>
      <c r="T19" s="16">
        <v>18</v>
      </c>
      <c r="U19" s="23">
        <f t="shared" si="1"/>
        <v>84</v>
      </c>
      <c r="V19" s="16"/>
      <c r="W19" s="115" t="s">
        <v>320</v>
      </c>
      <c r="X19" s="115">
        <v>611511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611427</v>
      </c>
      <c r="E20">
        <v>108327</v>
      </c>
      <c r="F20">
        <v>7.3401189999999996</v>
      </c>
      <c r="G20">
        <v>0</v>
      </c>
      <c r="H20">
        <v>91.501000000000005</v>
      </c>
      <c r="I20">
        <v>22.2</v>
      </c>
      <c r="J20">
        <v>0.7</v>
      </c>
      <c r="K20">
        <v>8.6999999999999993</v>
      </c>
      <c r="L20">
        <v>1.0142</v>
      </c>
      <c r="M20">
        <v>87.225999999999999</v>
      </c>
      <c r="N20">
        <v>93.418999999999997</v>
      </c>
      <c r="O20">
        <v>89.38</v>
      </c>
      <c r="P20">
        <v>13</v>
      </c>
      <c r="Q20">
        <v>35.1</v>
      </c>
      <c r="R20">
        <v>15.2</v>
      </c>
      <c r="S20">
        <v>5.56</v>
      </c>
      <c r="T20" s="16">
        <v>17</v>
      </c>
      <c r="U20" s="23">
        <f t="shared" si="1"/>
        <v>21</v>
      </c>
      <c r="V20" s="16"/>
      <c r="W20" s="115" t="s">
        <v>308</v>
      </c>
      <c r="X20" s="115">
        <v>611427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611406</v>
      </c>
      <c r="E21">
        <v>108324</v>
      </c>
      <c r="F21">
        <v>7.5584509999999998</v>
      </c>
      <c r="G21">
        <v>0</v>
      </c>
      <c r="H21">
        <v>92.209000000000003</v>
      </c>
      <c r="I21">
        <v>20.7</v>
      </c>
      <c r="J21">
        <v>0.8</v>
      </c>
      <c r="K21">
        <v>4.0999999999999996</v>
      </c>
      <c r="L21">
        <v>1.0146999999999999</v>
      </c>
      <c r="M21">
        <v>88.947000000000003</v>
      </c>
      <c r="N21">
        <v>94.841999999999999</v>
      </c>
      <c r="O21">
        <v>92.325999999999993</v>
      </c>
      <c r="P21">
        <v>12.1</v>
      </c>
      <c r="Q21">
        <v>33.9</v>
      </c>
      <c r="R21">
        <v>15.1</v>
      </c>
      <c r="S21">
        <v>5.56</v>
      </c>
      <c r="T21" s="16">
        <v>16</v>
      </c>
      <c r="U21" s="23">
        <f t="shared" si="1"/>
        <v>20</v>
      </c>
      <c r="V21" s="16"/>
      <c r="W21" s="115" t="s">
        <v>309</v>
      </c>
      <c r="X21" s="115">
        <v>611406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611386</v>
      </c>
      <c r="E22">
        <v>108322</v>
      </c>
      <c r="F22">
        <v>7.329421</v>
      </c>
      <c r="G22">
        <v>0</v>
      </c>
      <c r="H22">
        <v>89.986999999999995</v>
      </c>
      <c r="I22">
        <v>21</v>
      </c>
      <c r="J22">
        <v>14.3</v>
      </c>
      <c r="K22">
        <v>90.3</v>
      </c>
      <c r="L22">
        <v>1.0138</v>
      </c>
      <c r="M22">
        <v>87.016999999999996</v>
      </c>
      <c r="N22">
        <v>92.843000000000004</v>
      </c>
      <c r="O22">
        <v>90.036000000000001</v>
      </c>
      <c r="P22">
        <v>13</v>
      </c>
      <c r="Q22">
        <v>30.2</v>
      </c>
      <c r="R22">
        <v>17.399999999999999</v>
      </c>
      <c r="S22">
        <v>5.57</v>
      </c>
      <c r="T22" s="16">
        <v>15</v>
      </c>
      <c r="U22" s="23">
        <f t="shared" si="1"/>
        <v>335</v>
      </c>
      <c r="V22" s="16"/>
      <c r="W22" s="115" t="s">
        <v>310</v>
      </c>
      <c r="X22" s="115">
        <v>611386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611051</v>
      </c>
      <c r="E23">
        <v>108275</v>
      </c>
      <c r="F23">
        <v>7.3171520000000001</v>
      </c>
      <c r="G23">
        <v>0</v>
      </c>
      <c r="H23">
        <v>89.323999999999998</v>
      </c>
      <c r="I23">
        <v>19.7</v>
      </c>
      <c r="J23">
        <v>20.5</v>
      </c>
      <c r="K23">
        <v>89.5</v>
      </c>
      <c r="L23">
        <v>1.0133000000000001</v>
      </c>
      <c r="M23">
        <v>85.870999999999995</v>
      </c>
      <c r="N23">
        <v>92.912999999999997</v>
      </c>
      <c r="O23">
        <v>91.01</v>
      </c>
      <c r="P23">
        <v>12.6</v>
      </c>
      <c r="Q23">
        <v>29.6</v>
      </c>
      <c r="R23">
        <v>20.5</v>
      </c>
      <c r="S23">
        <v>5.55</v>
      </c>
      <c r="T23" s="22">
        <v>14</v>
      </c>
      <c r="U23" s="23">
        <f t="shared" si="1"/>
        <v>489</v>
      </c>
      <c r="V23" s="24">
        <v>15</v>
      </c>
      <c r="W23" s="115" t="s">
        <v>311</v>
      </c>
      <c r="X23" s="115">
        <v>611050</v>
      </c>
      <c r="Y23" s="117">
        <f t="shared" si="0"/>
        <v>-1.6365246108307474E-4</v>
      </c>
    </row>
    <row r="24" spans="1:25">
      <c r="A24" s="16">
        <v>14</v>
      </c>
      <c r="B24" t="s">
        <v>166</v>
      </c>
      <c r="C24" t="s">
        <v>13</v>
      </c>
      <c r="D24">
        <v>610562</v>
      </c>
      <c r="E24">
        <v>108206</v>
      </c>
      <c r="F24">
        <v>7.0340780000000001</v>
      </c>
      <c r="G24">
        <v>0</v>
      </c>
      <c r="H24">
        <v>88.515000000000001</v>
      </c>
      <c r="I24">
        <v>21.7</v>
      </c>
      <c r="J24">
        <v>8.9</v>
      </c>
      <c r="K24">
        <v>87.5</v>
      </c>
      <c r="L24">
        <v>1.0126999999999999</v>
      </c>
      <c r="M24">
        <v>85.899000000000001</v>
      </c>
      <c r="N24">
        <v>91.161000000000001</v>
      </c>
      <c r="O24">
        <v>87.15</v>
      </c>
      <c r="P24">
        <v>12.3</v>
      </c>
      <c r="Q24">
        <v>31.6</v>
      </c>
      <c r="R24">
        <v>20.7</v>
      </c>
      <c r="S24">
        <v>5.57</v>
      </c>
      <c r="T24" s="16">
        <v>13</v>
      </c>
      <c r="U24" s="23">
        <f t="shared" si="1"/>
        <v>212</v>
      </c>
      <c r="V24" s="16"/>
      <c r="W24" s="115" t="s">
        <v>312</v>
      </c>
      <c r="X24" s="115">
        <v>610562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610350</v>
      </c>
      <c r="E25">
        <v>108176</v>
      </c>
      <c r="F25">
        <v>7.3037879999999999</v>
      </c>
      <c r="G25">
        <v>0</v>
      </c>
      <c r="H25">
        <v>89.581000000000003</v>
      </c>
      <c r="I25">
        <v>20.5</v>
      </c>
      <c r="J25">
        <v>3.4</v>
      </c>
      <c r="K25">
        <v>16.3</v>
      </c>
      <c r="L25">
        <v>1.0141</v>
      </c>
      <c r="M25">
        <v>85.748999999999995</v>
      </c>
      <c r="N25">
        <v>92.524000000000001</v>
      </c>
      <c r="O25">
        <v>88.760999999999996</v>
      </c>
      <c r="P25">
        <v>13.4</v>
      </c>
      <c r="Q25">
        <v>31.9</v>
      </c>
      <c r="R25">
        <v>14.8</v>
      </c>
      <c r="S25">
        <v>5.57</v>
      </c>
      <c r="T25" s="16">
        <v>12</v>
      </c>
      <c r="U25" s="23">
        <f t="shared" si="1"/>
        <v>81</v>
      </c>
      <c r="V25" s="16"/>
      <c r="W25" s="115" t="s">
        <v>313</v>
      </c>
      <c r="X25" s="115">
        <v>610350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610269</v>
      </c>
      <c r="E26">
        <v>108165</v>
      </c>
      <c r="F26">
        <v>7.3185159999999998</v>
      </c>
      <c r="G26">
        <v>0</v>
      </c>
      <c r="H26">
        <v>90.224999999999994</v>
      </c>
      <c r="I26">
        <v>21.5</v>
      </c>
      <c r="J26">
        <v>3.1</v>
      </c>
      <c r="K26">
        <v>9.6</v>
      </c>
      <c r="L26">
        <v>1.014</v>
      </c>
      <c r="M26">
        <v>87.641999999999996</v>
      </c>
      <c r="N26">
        <v>92.045000000000002</v>
      </c>
      <c r="O26">
        <v>89.411000000000001</v>
      </c>
      <c r="P26">
        <v>14.2</v>
      </c>
      <c r="Q26">
        <v>31.5</v>
      </c>
      <c r="R26">
        <v>16.100000000000001</v>
      </c>
      <c r="S26">
        <v>5.56</v>
      </c>
      <c r="T26" s="16">
        <v>11</v>
      </c>
      <c r="U26" s="23">
        <f t="shared" si="1"/>
        <v>76</v>
      </c>
      <c r="V26" s="16"/>
      <c r="W26" s="116">
        <v>41981.437962962962</v>
      </c>
      <c r="X26" s="115">
        <v>610269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610193</v>
      </c>
      <c r="E27">
        <v>108154</v>
      </c>
      <c r="F27">
        <v>7.2399319999999996</v>
      </c>
      <c r="G27">
        <v>0</v>
      </c>
      <c r="H27">
        <v>92.484999999999999</v>
      </c>
      <c r="I27">
        <v>21.1</v>
      </c>
      <c r="J27">
        <v>4</v>
      </c>
      <c r="K27">
        <v>86.4</v>
      </c>
      <c r="L27">
        <v>1.0137</v>
      </c>
      <c r="M27">
        <v>88.227999999999994</v>
      </c>
      <c r="N27">
        <v>94.367000000000004</v>
      </c>
      <c r="O27">
        <v>88.552000000000007</v>
      </c>
      <c r="P27">
        <v>13</v>
      </c>
      <c r="Q27">
        <v>32.299999999999997</v>
      </c>
      <c r="R27">
        <v>16.7</v>
      </c>
      <c r="S27">
        <v>5.56</v>
      </c>
      <c r="T27" s="16">
        <v>10</v>
      </c>
      <c r="U27" s="23">
        <f t="shared" si="1"/>
        <v>97</v>
      </c>
      <c r="V27" s="16"/>
      <c r="W27" s="116">
        <v>41951.452187499999</v>
      </c>
      <c r="X27" s="115">
        <v>610193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610096</v>
      </c>
      <c r="E28">
        <v>108141</v>
      </c>
      <c r="F28">
        <v>7.6633500000000003</v>
      </c>
      <c r="G28">
        <v>0</v>
      </c>
      <c r="H28">
        <v>92.644000000000005</v>
      </c>
      <c r="I28">
        <v>20.399999999999999</v>
      </c>
      <c r="J28">
        <v>0.9</v>
      </c>
      <c r="K28">
        <v>4.8</v>
      </c>
      <c r="L28">
        <v>1.0149999999999999</v>
      </c>
      <c r="M28">
        <v>90.42</v>
      </c>
      <c r="N28">
        <v>94.622</v>
      </c>
      <c r="O28">
        <v>93.448999999999998</v>
      </c>
      <c r="P28">
        <v>13.5</v>
      </c>
      <c r="Q28">
        <v>32.799999999999997</v>
      </c>
      <c r="R28">
        <v>14.4</v>
      </c>
      <c r="S28">
        <v>5.57</v>
      </c>
      <c r="T28" s="16">
        <v>9</v>
      </c>
      <c r="U28" s="23">
        <f t="shared" si="1"/>
        <v>24</v>
      </c>
      <c r="V28" s="16"/>
      <c r="W28" s="141" t="s">
        <v>196</v>
      </c>
      <c r="X28" s="142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610072</v>
      </c>
      <c r="E29">
        <v>108138</v>
      </c>
      <c r="F29">
        <v>7.5775750000000004</v>
      </c>
      <c r="G29">
        <v>0</v>
      </c>
      <c r="H29">
        <v>90.852000000000004</v>
      </c>
      <c r="I29">
        <v>18.3</v>
      </c>
      <c r="J29">
        <v>3</v>
      </c>
      <c r="K29">
        <v>9.5</v>
      </c>
      <c r="L29">
        <v>1.0148999999999999</v>
      </c>
      <c r="M29">
        <v>87.352999999999994</v>
      </c>
      <c r="N29">
        <v>94.028000000000006</v>
      </c>
      <c r="O29">
        <v>92.004000000000005</v>
      </c>
      <c r="P29">
        <v>11.3</v>
      </c>
      <c r="Q29">
        <v>28.2</v>
      </c>
      <c r="R29">
        <v>13.6</v>
      </c>
      <c r="S29">
        <v>5.56</v>
      </c>
      <c r="T29" s="16">
        <v>8</v>
      </c>
      <c r="U29" s="23">
        <f t="shared" si="1"/>
        <v>73</v>
      </c>
      <c r="V29" s="16"/>
      <c r="W29" s="116">
        <v>41890.465439814812</v>
      </c>
      <c r="X29" s="115">
        <v>610072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609999</v>
      </c>
      <c r="E30">
        <v>108128</v>
      </c>
      <c r="F30">
        <v>7.4028270000000003</v>
      </c>
      <c r="G30">
        <v>0</v>
      </c>
      <c r="H30">
        <v>90.209000000000003</v>
      </c>
      <c r="I30">
        <v>19.399999999999999</v>
      </c>
      <c r="J30">
        <v>12.1</v>
      </c>
      <c r="K30">
        <v>81.3</v>
      </c>
      <c r="L30">
        <v>1.0142</v>
      </c>
      <c r="M30">
        <v>86.168999999999997</v>
      </c>
      <c r="N30">
        <v>93.64</v>
      </c>
      <c r="O30">
        <v>90.399000000000001</v>
      </c>
      <c r="P30">
        <v>11.2</v>
      </c>
      <c r="Q30">
        <v>31.5</v>
      </c>
      <c r="R30">
        <v>15.6</v>
      </c>
      <c r="S30">
        <v>5.58</v>
      </c>
      <c r="T30" s="22">
        <v>7</v>
      </c>
      <c r="U30" s="23">
        <f t="shared" si="1"/>
        <v>279</v>
      </c>
      <c r="V30" s="24">
        <v>8</v>
      </c>
      <c r="W30" s="116">
        <v>41859.487685185188</v>
      </c>
      <c r="X30" s="115">
        <v>609998</v>
      </c>
      <c r="Y30" s="117">
        <f t="shared" si="0"/>
        <v>-1.63934694981549E-4</v>
      </c>
    </row>
    <row r="31" spans="1:25">
      <c r="A31" s="16">
        <v>7</v>
      </c>
      <c r="B31" t="s">
        <v>143</v>
      </c>
      <c r="C31" t="s">
        <v>13</v>
      </c>
      <c r="D31">
        <v>609720</v>
      </c>
      <c r="E31">
        <v>108088</v>
      </c>
      <c r="F31">
        <v>7.117953</v>
      </c>
      <c r="G31">
        <v>0</v>
      </c>
      <c r="H31">
        <v>89.566000000000003</v>
      </c>
      <c r="I31">
        <v>20.3</v>
      </c>
      <c r="J31">
        <v>10.199999999999999</v>
      </c>
      <c r="K31">
        <v>87</v>
      </c>
      <c r="L31">
        <v>1.0127999999999999</v>
      </c>
      <c r="M31">
        <v>85.548000000000002</v>
      </c>
      <c r="N31">
        <v>93.182000000000002</v>
      </c>
      <c r="O31">
        <v>88.474999999999994</v>
      </c>
      <c r="P31">
        <v>13.1</v>
      </c>
      <c r="Q31">
        <v>33.799999999999997</v>
      </c>
      <c r="R31">
        <v>21.1</v>
      </c>
      <c r="S31">
        <v>5.63</v>
      </c>
      <c r="T31" s="16">
        <v>6</v>
      </c>
      <c r="U31" s="23">
        <f t="shared" si="1"/>
        <v>242</v>
      </c>
      <c r="V31" s="5"/>
      <c r="W31" s="141" t="s">
        <v>196</v>
      </c>
      <c r="X31" s="142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609478</v>
      </c>
      <c r="E32">
        <v>108055</v>
      </c>
      <c r="F32">
        <v>7.2197190000000004</v>
      </c>
      <c r="G32">
        <v>0</v>
      </c>
      <c r="H32">
        <v>89.441999999999993</v>
      </c>
      <c r="I32">
        <v>21.3</v>
      </c>
      <c r="J32">
        <v>10</v>
      </c>
      <c r="K32">
        <v>83.6</v>
      </c>
      <c r="L32">
        <v>1.014</v>
      </c>
      <c r="M32">
        <v>85.82</v>
      </c>
      <c r="N32">
        <v>92.861000000000004</v>
      </c>
      <c r="O32">
        <v>87.605000000000004</v>
      </c>
      <c r="P32">
        <v>11.4</v>
      </c>
      <c r="Q32">
        <v>31.1</v>
      </c>
      <c r="R32">
        <v>14.8</v>
      </c>
      <c r="S32">
        <v>5.61</v>
      </c>
      <c r="T32" s="16">
        <v>5</v>
      </c>
      <c r="U32" s="23">
        <f t="shared" si="1"/>
        <v>232</v>
      </c>
      <c r="V32" s="5"/>
      <c r="W32" s="116">
        <v>41798.40384259259</v>
      </c>
      <c r="X32" s="115">
        <v>609477</v>
      </c>
      <c r="Y32" s="117">
        <f t="shared" si="0"/>
        <v>-1.6407483124680766E-4</v>
      </c>
    </row>
    <row r="33" spans="1:25">
      <c r="A33" s="16">
        <v>5</v>
      </c>
      <c r="B33" t="s">
        <v>145</v>
      </c>
      <c r="C33" t="s">
        <v>13</v>
      </c>
      <c r="D33">
        <v>609246</v>
      </c>
      <c r="E33">
        <v>108022</v>
      </c>
      <c r="F33">
        <v>7.090706</v>
      </c>
      <c r="G33">
        <v>0</v>
      </c>
      <c r="H33">
        <v>88.444000000000003</v>
      </c>
      <c r="I33">
        <v>22.6</v>
      </c>
      <c r="J33">
        <v>14.7</v>
      </c>
      <c r="K33">
        <v>86.8</v>
      </c>
      <c r="L33">
        <v>1.0126999999999999</v>
      </c>
      <c r="M33">
        <v>84.908000000000001</v>
      </c>
      <c r="N33">
        <v>91.004999999999995</v>
      </c>
      <c r="O33">
        <v>88.218999999999994</v>
      </c>
      <c r="P33">
        <v>13.6</v>
      </c>
      <c r="Q33">
        <v>32.4</v>
      </c>
      <c r="R33">
        <v>21.5</v>
      </c>
      <c r="S33">
        <v>5.61</v>
      </c>
      <c r="T33" s="16">
        <v>4</v>
      </c>
      <c r="U33" s="23">
        <f t="shared" si="1"/>
        <v>349</v>
      </c>
      <c r="V33" s="5"/>
      <c r="W33" s="116">
        <v>41767.407534722224</v>
      </c>
      <c r="X33" s="115">
        <v>609245</v>
      </c>
      <c r="Y33" s="117">
        <f t="shared" si="0"/>
        <v>-1.6413731070485937E-4</v>
      </c>
    </row>
    <row r="34" spans="1:25">
      <c r="A34" s="16">
        <v>4</v>
      </c>
      <c r="B34" t="s">
        <v>146</v>
      </c>
      <c r="C34" t="s">
        <v>13</v>
      </c>
      <c r="D34">
        <v>608897</v>
      </c>
      <c r="E34">
        <v>107972</v>
      </c>
      <c r="F34">
        <v>6.9437449999999998</v>
      </c>
      <c r="G34">
        <v>0</v>
      </c>
      <c r="H34">
        <v>92.304000000000002</v>
      </c>
      <c r="I34">
        <v>22.1</v>
      </c>
      <c r="J34">
        <v>7.2</v>
      </c>
      <c r="K34">
        <v>86.9</v>
      </c>
      <c r="L34">
        <v>1.0125</v>
      </c>
      <c r="M34">
        <v>85.712000000000003</v>
      </c>
      <c r="N34">
        <v>94.322999999999993</v>
      </c>
      <c r="O34">
        <v>86.024000000000001</v>
      </c>
      <c r="P34">
        <v>11.7</v>
      </c>
      <c r="Q34">
        <v>33.1</v>
      </c>
      <c r="R34">
        <v>21.1</v>
      </c>
      <c r="S34">
        <v>5.61</v>
      </c>
      <c r="T34" s="16">
        <v>3</v>
      </c>
      <c r="U34" s="23">
        <f t="shared" si="1"/>
        <v>173</v>
      </c>
      <c r="V34" s="5"/>
      <c r="W34" s="116">
        <v>41737.403784722221</v>
      </c>
      <c r="X34" s="115">
        <v>608897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608724</v>
      </c>
      <c r="E35">
        <v>107948</v>
      </c>
      <c r="F35">
        <v>7.7583609999999998</v>
      </c>
      <c r="G35">
        <v>0</v>
      </c>
      <c r="H35">
        <v>92.186000000000007</v>
      </c>
      <c r="I35">
        <v>22.1</v>
      </c>
      <c r="J35">
        <v>5.6</v>
      </c>
      <c r="K35">
        <v>81.099999999999994</v>
      </c>
      <c r="L35">
        <v>1.0154000000000001</v>
      </c>
      <c r="M35">
        <v>90.471000000000004</v>
      </c>
      <c r="N35">
        <v>94.917000000000002</v>
      </c>
      <c r="O35">
        <v>94.146000000000001</v>
      </c>
      <c r="P35">
        <v>10.4</v>
      </c>
      <c r="Q35">
        <v>33.6</v>
      </c>
      <c r="R35">
        <v>12.8</v>
      </c>
      <c r="S35">
        <v>5.61</v>
      </c>
      <c r="T35" s="16">
        <v>2</v>
      </c>
      <c r="U35" s="23">
        <f t="shared" si="1"/>
        <v>128</v>
      </c>
      <c r="V35" s="5"/>
      <c r="W35" s="116">
        <v>41706.394074074073</v>
      </c>
      <c r="X35" s="115">
        <v>608723</v>
      </c>
      <c r="Y35" s="117">
        <f>((X35*100)/D35)-100</f>
        <v>-1.6427806362173669E-4</v>
      </c>
    </row>
    <row r="36" spans="1:25">
      <c r="A36" s="16">
        <v>2</v>
      </c>
      <c r="B36" t="s">
        <v>148</v>
      </c>
      <c r="C36" t="s">
        <v>13</v>
      </c>
      <c r="D36">
        <v>608596</v>
      </c>
      <c r="E36">
        <v>107931</v>
      </c>
      <c r="F36">
        <v>7.3167119999999999</v>
      </c>
      <c r="G36">
        <v>0</v>
      </c>
      <c r="H36">
        <v>89.691999999999993</v>
      </c>
      <c r="I36">
        <v>21.9</v>
      </c>
      <c r="J36">
        <v>15</v>
      </c>
      <c r="K36">
        <v>85.5</v>
      </c>
      <c r="L36">
        <v>1.0133000000000001</v>
      </c>
      <c r="M36">
        <v>86.796999999999997</v>
      </c>
      <c r="N36">
        <v>92.409000000000006</v>
      </c>
      <c r="O36">
        <v>91.147000000000006</v>
      </c>
      <c r="P36">
        <v>10.4</v>
      </c>
      <c r="Q36">
        <v>32.9</v>
      </c>
      <c r="R36">
        <v>20.9</v>
      </c>
      <c r="S36">
        <v>5.61</v>
      </c>
      <c r="T36" s="16">
        <v>1</v>
      </c>
      <c r="U36" s="23">
        <f t="shared" si="1"/>
        <v>353</v>
      </c>
      <c r="V36" s="5"/>
      <c r="W36" s="116">
        <v>41678.397488425922</v>
      </c>
      <c r="X36" s="115">
        <v>608596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608243</v>
      </c>
      <c r="E37">
        <v>107881</v>
      </c>
      <c r="F37">
        <v>7.1693170000000004</v>
      </c>
      <c r="G37">
        <v>0</v>
      </c>
      <c r="H37">
        <v>89.082999999999998</v>
      </c>
      <c r="I37">
        <v>20.5</v>
      </c>
      <c r="J37">
        <v>17.5</v>
      </c>
      <c r="K37">
        <v>92.8</v>
      </c>
      <c r="L37">
        <v>1.0129999999999999</v>
      </c>
      <c r="M37">
        <v>83.988</v>
      </c>
      <c r="N37">
        <v>92.039000000000001</v>
      </c>
      <c r="O37">
        <v>89.072000000000003</v>
      </c>
      <c r="P37">
        <v>11.9</v>
      </c>
      <c r="Q37">
        <v>29</v>
      </c>
      <c r="R37">
        <v>20.8</v>
      </c>
      <c r="S37">
        <v>5.61</v>
      </c>
      <c r="T37" s="1"/>
      <c r="U37" s="26"/>
      <c r="V37" s="5"/>
      <c r="W37" s="116">
        <v>41647.395046296297</v>
      </c>
      <c r="X37" s="115">
        <v>608242</v>
      </c>
      <c r="Y37" s="117">
        <f t="shared" si="2"/>
        <v>-1.6440797510597349E-4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7"/>
      <c r="X38" s="188"/>
      <c r="Y38" s="18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0"/>
      <c r="X39" s="191"/>
      <c r="Y39" s="19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0"/>
      <c r="X40" s="191"/>
      <c r="Y40" s="19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3"/>
      <c r="X41" s="194"/>
      <c r="Y41" s="195"/>
    </row>
    <row r="42" spans="1:25">
      <c r="D42" s="32"/>
      <c r="E42" s="32"/>
      <c r="N42" s="32"/>
    </row>
  </sheetData>
  <mergeCells count="6">
    <mergeCell ref="W38:Y41"/>
    <mergeCell ref="W1:W5"/>
    <mergeCell ref="X1:X5"/>
    <mergeCell ref="Y1:Y5"/>
    <mergeCell ref="W28:X28"/>
    <mergeCell ref="W31:X31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332243</v>
      </c>
      <c r="T6" s="22">
        <v>31</v>
      </c>
      <c r="U6" s="23">
        <f>D6-D7</f>
        <v>3561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328682</v>
      </c>
      <c r="T7" s="16">
        <v>30</v>
      </c>
      <c r="U7" s="23">
        <f>D7-D8</f>
        <v>1903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326779</v>
      </c>
      <c r="T8" s="16">
        <v>29</v>
      </c>
      <c r="U8" s="23">
        <f>D8-D9</f>
        <v>1661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325118</v>
      </c>
      <c r="E9">
        <v>629372</v>
      </c>
      <c r="F9">
        <v>6.9475129999999998</v>
      </c>
      <c r="G9">
        <v>0</v>
      </c>
      <c r="H9">
        <v>88.372</v>
      </c>
      <c r="I9">
        <v>25</v>
      </c>
      <c r="J9">
        <v>123.7</v>
      </c>
      <c r="K9">
        <v>312.7</v>
      </c>
      <c r="L9">
        <v>1.0122</v>
      </c>
      <c r="M9">
        <v>84.268000000000001</v>
      </c>
      <c r="N9">
        <v>92.53</v>
      </c>
      <c r="O9">
        <v>86.838999999999999</v>
      </c>
      <c r="P9">
        <v>21.1</v>
      </c>
      <c r="Q9">
        <v>29.3</v>
      </c>
      <c r="R9">
        <v>23.3</v>
      </c>
      <c r="S9">
        <v>5.24</v>
      </c>
      <c r="T9" s="22">
        <v>28</v>
      </c>
      <c r="U9" s="23">
        <f t="shared" ref="U9:U36" si="1">D9-D10</f>
        <v>2966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322152</v>
      </c>
      <c r="E10">
        <v>628945</v>
      </c>
      <c r="F10">
        <v>6.8577890000000004</v>
      </c>
      <c r="G10">
        <v>0</v>
      </c>
      <c r="H10">
        <v>88.23</v>
      </c>
      <c r="I10">
        <v>25.5</v>
      </c>
      <c r="J10">
        <v>181.3</v>
      </c>
      <c r="K10">
        <v>303.89999999999998</v>
      </c>
      <c r="L10">
        <v>1.0119</v>
      </c>
      <c r="M10">
        <v>84.44</v>
      </c>
      <c r="N10">
        <v>90.899000000000001</v>
      </c>
      <c r="O10">
        <v>85.9</v>
      </c>
      <c r="P10">
        <v>23.4</v>
      </c>
      <c r="Q10">
        <v>29.5</v>
      </c>
      <c r="R10">
        <v>24.2</v>
      </c>
      <c r="S10">
        <v>5.23</v>
      </c>
      <c r="T10" s="16">
        <v>27</v>
      </c>
      <c r="U10" s="23">
        <f t="shared" si="1"/>
        <v>4349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317803</v>
      </c>
      <c r="E11">
        <v>628322</v>
      </c>
      <c r="F11">
        <v>6.9817099999999996</v>
      </c>
      <c r="G11">
        <v>0</v>
      </c>
      <c r="H11">
        <v>87.944000000000003</v>
      </c>
      <c r="I11">
        <v>25.7</v>
      </c>
      <c r="J11">
        <v>174.9</v>
      </c>
      <c r="K11">
        <v>271.89999999999998</v>
      </c>
      <c r="L11">
        <v>1.0122</v>
      </c>
      <c r="M11">
        <v>84.617000000000004</v>
      </c>
      <c r="N11">
        <v>91.668000000000006</v>
      </c>
      <c r="O11">
        <v>87.588999999999999</v>
      </c>
      <c r="P11">
        <v>23.1</v>
      </c>
      <c r="Q11">
        <v>30.6</v>
      </c>
      <c r="R11">
        <v>24.1</v>
      </c>
      <c r="S11">
        <v>5.24</v>
      </c>
      <c r="T11" s="16">
        <v>26</v>
      </c>
      <c r="U11" s="23">
        <f t="shared" si="1"/>
        <v>4197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313606</v>
      </c>
      <c r="E12">
        <v>627720</v>
      </c>
      <c r="F12">
        <v>6.7640589999999996</v>
      </c>
      <c r="G12">
        <v>0</v>
      </c>
      <c r="H12">
        <v>87.093999999999994</v>
      </c>
      <c r="I12">
        <v>25.3</v>
      </c>
      <c r="J12">
        <v>181.5</v>
      </c>
      <c r="K12">
        <v>297.89999999999998</v>
      </c>
      <c r="L12">
        <v>1.0118</v>
      </c>
      <c r="M12">
        <v>83.15</v>
      </c>
      <c r="N12">
        <v>90.454999999999998</v>
      </c>
      <c r="O12">
        <v>84.546000000000006</v>
      </c>
      <c r="P12">
        <v>23.1</v>
      </c>
      <c r="Q12">
        <v>28.8</v>
      </c>
      <c r="R12">
        <v>24.1</v>
      </c>
      <c r="S12">
        <v>5.23</v>
      </c>
      <c r="T12" s="16">
        <v>25</v>
      </c>
      <c r="U12" s="23">
        <f t="shared" si="1"/>
        <v>4355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309251</v>
      </c>
      <c r="E13">
        <v>627090</v>
      </c>
      <c r="F13">
        <v>6.8298439999999996</v>
      </c>
      <c r="G13">
        <v>0</v>
      </c>
      <c r="H13">
        <v>91.304000000000002</v>
      </c>
      <c r="I13">
        <v>25.1</v>
      </c>
      <c r="J13">
        <v>161.80000000000001</v>
      </c>
      <c r="K13">
        <v>273</v>
      </c>
      <c r="L13">
        <v>1.0119</v>
      </c>
      <c r="M13">
        <v>84.433000000000007</v>
      </c>
      <c r="N13">
        <v>93.721000000000004</v>
      </c>
      <c r="O13">
        <v>85.367000000000004</v>
      </c>
      <c r="P13">
        <v>22.8</v>
      </c>
      <c r="Q13">
        <v>29.9</v>
      </c>
      <c r="R13">
        <v>23.8</v>
      </c>
      <c r="S13">
        <v>5.23</v>
      </c>
      <c r="T13" s="16">
        <v>24</v>
      </c>
      <c r="U13" s="23">
        <f t="shared" si="1"/>
        <v>3878</v>
      </c>
      <c r="V13" s="16"/>
      <c r="W13" s="115" t="s">
        <v>327</v>
      </c>
      <c r="X13" s="115">
        <v>309250</v>
      </c>
      <c r="Y13" s="117">
        <f t="shared" si="0"/>
        <v>-3.2336192930415564E-4</v>
      </c>
    </row>
    <row r="14" spans="1:25">
      <c r="A14" s="16">
        <v>24</v>
      </c>
      <c r="B14" t="s">
        <v>156</v>
      </c>
      <c r="C14" t="s">
        <v>13</v>
      </c>
      <c r="D14">
        <v>305373</v>
      </c>
      <c r="E14">
        <v>626552</v>
      </c>
      <c r="F14">
        <v>7.3198470000000002</v>
      </c>
      <c r="G14">
        <v>0</v>
      </c>
      <c r="H14">
        <v>91.326999999999998</v>
      </c>
      <c r="I14">
        <v>25.2</v>
      </c>
      <c r="J14">
        <v>171.4</v>
      </c>
      <c r="K14">
        <v>279.7</v>
      </c>
      <c r="L14">
        <v>1.0128999999999999</v>
      </c>
      <c r="M14">
        <v>89.078999999999994</v>
      </c>
      <c r="N14">
        <v>94.284999999999997</v>
      </c>
      <c r="O14">
        <v>92.271000000000001</v>
      </c>
      <c r="P14">
        <v>23</v>
      </c>
      <c r="Q14">
        <v>29</v>
      </c>
      <c r="R14">
        <v>23.9</v>
      </c>
      <c r="S14">
        <v>5.23</v>
      </c>
      <c r="T14" s="16">
        <v>23</v>
      </c>
      <c r="U14" s="23">
        <f t="shared" si="1"/>
        <v>4111</v>
      </c>
      <c r="V14" s="16"/>
      <c r="W14" s="115" t="s">
        <v>328</v>
      </c>
      <c r="X14" s="115">
        <v>305371</v>
      </c>
      <c r="Y14" s="117">
        <f t="shared" si="0"/>
        <v>-6.5493674948413627E-4</v>
      </c>
    </row>
    <row r="15" spans="1:25">
      <c r="A15" s="16">
        <v>23</v>
      </c>
      <c r="B15" t="s">
        <v>157</v>
      </c>
      <c r="C15" t="s">
        <v>13</v>
      </c>
      <c r="D15">
        <v>301262</v>
      </c>
      <c r="E15">
        <v>625982</v>
      </c>
      <c r="F15">
        <v>7.10236</v>
      </c>
      <c r="G15">
        <v>0</v>
      </c>
      <c r="H15">
        <v>89.468000000000004</v>
      </c>
      <c r="I15">
        <v>25.3</v>
      </c>
      <c r="J15">
        <v>179.7</v>
      </c>
      <c r="K15">
        <v>282.10000000000002</v>
      </c>
      <c r="L15">
        <v>1.0124</v>
      </c>
      <c r="M15">
        <v>86.055999999999997</v>
      </c>
      <c r="N15">
        <v>92.215000000000003</v>
      </c>
      <c r="O15">
        <v>89.352000000000004</v>
      </c>
      <c r="P15">
        <v>23.6</v>
      </c>
      <c r="Q15">
        <v>28.7</v>
      </c>
      <c r="R15">
        <v>24.2</v>
      </c>
      <c r="S15">
        <v>5.23</v>
      </c>
      <c r="T15" s="16">
        <v>22</v>
      </c>
      <c r="U15" s="23">
        <f t="shared" si="1"/>
        <v>4311</v>
      </c>
      <c r="V15" s="16"/>
      <c r="W15" s="115" t="s">
        <v>329</v>
      </c>
      <c r="X15" s="115">
        <v>301259</v>
      </c>
      <c r="Y15" s="117">
        <f t="shared" si="0"/>
        <v>-9.9581095524570173E-4</v>
      </c>
    </row>
    <row r="16" spans="1:25" s="25" customFormat="1">
      <c r="A16" s="21">
        <v>22</v>
      </c>
      <c r="B16" t="s">
        <v>158</v>
      </c>
      <c r="C16" t="s">
        <v>13</v>
      </c>
      <c r="D16">
        <v>296951</v>
      </c>
      <c r="E16">
        <v>625373</v>
      </c>
      <c r="F16">
        <v>6.921189</v>
      </c>
      <c r="G16">
        <v>0</v>
      </c>
      <c r="H16">
        <v>88.539000000000001</v>
      </c>
      <c r="I16">
        <v>25.2</v>
      </c>
      <c r="J16">
        <v>187.6</v>
      </c>
      <c r="K16">
        <v>283.8</v>
      </c>
      <c r="L16">
        <v>1.0121</v>
      </c>
      <c r="M16">
        <v>84.100999999999999</v>
      </c>
      <c r="N16">
        <v>91.822000000000003</v>
      </c>
      <c r="O16">
        <v>86.820999999999998</v>
      </c>
      <c r="P16">
        <v>23.1</v>
      </c>
      <c r="Q16">
        <v>28.4</v>
      </c>
      <c r="R16">
        <v>24.3</v>
      </c>
      <c r="S16">
        <v>5.23</v>
      </c>
      <c r="T16" s="22">
        <v>21</v>
      </c>
      <c r="U16" s="23">
        <f t="shared" si="1"/>
        <v>4502</v>
      </c>
      <c r="V16" s="24">
        <v>22</v>
      </c>
      <c r="W16" s="115" t="s">
        <v>330</v>
      </c>
      <c r="X16" s="115">
        <v>296949</v>
      </c>
      <c r="Y16" s="117">
        <f t="shared" si="0"/>
        <v>-6.7351179150421103E-4</v>
      </c>
    </row>
    <row r="17" spans="1:25">
      <c r="A17" s="16">
        <v>21</v>
      </c>
      <c r="B17" t="s">
        <v>159</v>
      </c>
      <c r="C17" t="s">
        <v>13</v>
      </c>
      <c r="D17">
        <v>292449</v>
      </c>
      <c r="E17">
        <v>624732</v>
      </c>
      <c r="F17">
        <v>6.9001869999999998</v>
      </c>
      <c r="G17">
        <v>0</v>
      </c>
      <c r="H17">
        <v>88.221999999999994</v>
      </c>
      <c r="I17">
        <v>25.1</v>
      </c>
      <c r="J17">
        <v>184.5</v>
      </c>
      <c r="K17">
        <v>279</v>
      </c>
      <c r="L17">
        <v>1.012</v>
      </c>
      <c r="M17">
        <v>85.626999999999995</v>
      </c>
      <c r="N17">
        <v>91.293999999999997</v>
      </c>
      <c r="O17">
        <v>86.444000000000003</v>
      </c>
      <c r="P17">
        <v>23.3</v>
      </c>
      <c r="Q17">
        <v>28.7</v>
      </c>
      <c r="R17">
        <v>24.1</v>
      </c>
      <c r="S17">
        <v>5.24</v>
      </c>
      <c r="T17" s="16">
        <v>20</v>
      </c>
      <c r="U17" s="23">
        <f t="shared" si="1"/>
        <v>4428</v>
      </c>
      <c r="V17" s="16"/>
      <c r="W17" s="115" t="s">
        <v>331</v>
      </c>
      <c r="X17" s="115">
        <v>292447</v>
      </c>
      <c r="Y17" s="117">
        <f t="shared" si="0"/>
        <v>-6.8387992436669265E-4</v>
      </c>
    </row>
    <row r="18" spans="1:25">
      <c r="A18" s="16">
        <v>20</v>
      </c>
      <c r="B18" t="s">
        <v>160</v>
      </c>
      <c r="C18" t="s">
        <v>13</v>
      </c>
      <c r="D18">
        <v>288021</v>
      </c>
      <c r="E18">
        <v>624099</v>
      </c>
      <c r="F18">
        <v>6.9610110000000001</v>
      </c>
      <c r="G18">
        <v>0</v>
      </c>
      <c r="H18">
        <v>88.013000000000005</v>
      </c>
      <c r="I18">
        <v>25.1</v>
      </c>
      <c r="J18">
        <v>178.3</v>
      </c>
      <c r="K18">
        <v>313.60000000000002</v>
      </c>
      <c r="L18">
        <v>1.0122</v>
      </c>
      <c r="M18">
        <v>85.141999999999996</v>
      </c>
      <c r="N18">
        <v>90.165999999999997</v>
      </c>
      <c r="O18">
        <v>87.305999999999997</v>
      </c>
      <c r="P18">
        <v>23.5</v>
      </c>
      <c r="Q18">
        <v>29.8</v>
      </c>
      <c r="R18">
        <v>24.1</v>
      </c>
      <c r="S18">
        <v>5.24</v>
      </c>
      <c r="T18" s="16">
        <v>19</v>
      </c>
      <c r="U18" s="23">
        <f t="shared" si="1"/>
        <v>4281</v>
      </c>
      <c r="V18" s="16"/>
      <c r="W18" s="115" t="s">
        <v>332</v>
      </c>
      <c r="X18" s="115">
        <v>288019</v>
      </c>
      <c r="Y18" s="117">
        <f t="shared" si="0"/>
        <v>-6.9439381155689262E-4</v>
      </c>
    </row>
    <row r="19" spans="1:25">
      <c r="A19" s="16">
        <v>19</v>
      </c>
      <c r="B19" t="s">
        <v>161</v>
      </c>
      <c r="C19" t="s">
        <v>13</v>
      </c>
      <c r="D19">
        <v>283740</v>
      </c>
      <c r="E19">
        <v>623486</v>
      </c>
      <c r="F19">
        <v>6.9471829999999999</v>
      </c>
      <c r="G19">
        <v>0</v>
      </c>
      <c r="H19">
        <v>88.567999999999998</v>
      </c>
      <c r="I19">
        <v>24.8</v>
      </c>
      <c r="J19">
        <v>179.1</v>
      </c>
      <c r="K19">
        <v>287.3</v>
      </c>
      <c r="L19">
        <v>1.0122</v>
      </c>
      <c r="M19">
        <v>85.885999999999996</v>
      </c>
      <c r="N19">
        <v>90.918999999999997</v>
      </c>
      <c r="O19">
        <v>87.022000000000006</v>
      </c>
      <c r="P19">
        <v>23</v>
      </c>
      <c r="Q19">
        <v>28.6</v>
      </c>
      <c r="R19">
        <v>23.8</v>
      </c>
      <c r="S19">
        <v>5.24</v>
      </c>
      <c r="T19" s="16">
        <v>18</v>
      </c>
      <c r="U19" s="23">
        <f t="shared" si="1"/>
        <v>4297</v>
      </c>
      <c r="V19" s="16"/>
      <c r="W19" s="115" t="s">
        <v>333</v>
      </c>
      <c r="X19" s="115">
        <v>283737</v>
      </c>
      <c r="Y19" s="117">
        <f t="shared" si="0"/>
        <v>-1.0573059843466126E-3</v>
      </c>
    </row>
    <row r="20" spans="1:25">
      <c r="A20" s="16">
        <v>18</v>
      </c>
      <c r="B20" t="s">
        <v>162</v>
      </c>
      <c r="C20" t="s">
        <v>13</v>
      </c>
      <c r="D20">
        <v>279443</v>
      </c>
      <c r="E20">
        <v>622875</v>
      </c>
      <c r="F20">
        <v>7.0591189999999999</v>
      </c>
      <c r="G20">
        <v>0</v>
      </c>
      <c r="H20">
        <v>91.12</v>
      </c>
      <c r="I20">
        <v>25.3</v>
      </c>
      <c r="J20">
        <v>172.1</v>
      </c>
      <c r="K20">
        <v>321.2</v>
      </c>
      <c r="L20">
        <v>1.0123</v>
      </c>
      <c r="M20">
        <v>86.793000000000006</v>
      </c>
      <c r="N20">
        <v>93.162000000000006</v>
      </c>
      <c r="O20">
        <v>88.736999999999995</v>
      </c>
      <c r="P20">
        <v>23.1</v>
      </c>
      <c r="Q20">
        <v>29.1</v>
      </c>
      <c r="R20">
        <v>24.2</v>
      </c>
      <c r="S20">
        <v>5.24</v>
      </c>
      <c r="T20" s="16">
        <v>17</v>
      </c>
      <c r="U20" s="23">
        <f t="shared" si="1"/>
        <v>4128</v>
      </c>
      <c r="V20" s="16"/>
      <c r="W20" s="119" t="s">
        <v>321</v>
      </c>
      <c r="X20" s="119">
        <v>279438</v>
      </c>
      <c r="Y20" s="120">
        <f t="shared" si="0"/>
        <v>-1.7892736622542316E-3</v>
      </c>
    </row>
    <row r="21" spans="1:25">
      <c r="A21" s="16">
        <v>17</v>
      </c>
      <c r="B21" t="s">
        <v>163</v>
      </c>
      <c r="C21" t="s">
        <v>13</v>
      </c>
      <c r="D21">
        <v>275315</v>
      </c>
      <c r="E21">
        <v>622301</v>
      </c>
      <c r="F21">
        <v>7.2848499999999996</v>
      </c>
      <c r="G21">
        <v>0</v>
      </c>
      <c r="H21">
        <v>91.814999999999998</v>
      </c>
      <c r="I21">
        <v>25.2</v>
      </c>
      <c r="J21">
        <v>179</v>
      </c>
      <c r="K21">
        <v>314.10000000000002</v>
      </c>
      <c r="L21">
        <v>1.0127999999999999</v>
      </c>
      <c r="M21">
        <v>88.430999999999997</v>
      </c>
      <c r="N21">
        <v>94.453999999999994</v>
      </c>
      <c r="O21">
        <v>91.915000000000006</v>
      </c>
      <c r="P21">
        <v>23.3</v>
      </c>
      <c r="Q21">
        <v>29.9</v>
      </c>
      <c r="R21">
        <v>24.2</v>
      </c>
      <c r="S21">
        <v>5.24</v>
      </c>
      <c r="T21" s="16">
        <v>16</v>
      </c>
      <c r="U21" s="23">
        <f t="shared" si="1"/>
        <v>4296</v>
      </c>
      <c r="V21" s="16"/>
      <c r="W21" s="114" t="s">
        <v>322</v>
      </c>
      <c r="X21" s="114">
        <v>275311</v>
      </c>
      <c r="Y21" s="117">
        <f t="shared" si="0"/>
        <v>-1.4528812451146678E-3</v>
      </c>
    </row>
    <row r="22" spans="1:25">
      <c r="A22" s="16">
        <v>16</v>
      </c>
      <c r="B22" t="s">
        <v>164</v>
      </c>
      <c r="C22" t="s">
        <v>13</v>
      </c>
      <c r="D22">
        <v>271019</v>
      </c>
      <c r="E22">
        <v>621708</v>
      </c>
      <c r="F22">
        <v>7.1258559999999997</v>
      </c>
      <c r="G22">
        <v>0</v>
      </c>
      <c r="H22">
        <v>89.563999999999993</v>
      </c>
      <c r="I22">
        <v>25.1</v>
      </c>
      <c r="J22">
        <v>192.9</v>
      </c>
      <c r="K22">
        <v>324.89999999999998</v>
      </c>
      <c r="L22">
        <v>1.0125</v>
      </c>
      <c r="M22">
        <v>86.558000000000007</v>
      </c>
      <c r="N22">
        <v>92.412999999999997</v>
      </c>
      <c r="O22">
        <v>89.721000000000004</v>
      </c>
      <c r="P22">
        <v>23.3</v>
      </c>
      <c r="Q22">
        <v>28.3</v>
      </c>
      <c r="R22">
        <v>24.4</v>
      </c>
      <c r="S22">
        <v>5.24</v>
      </c>
      <c r="T22" s="16">
        <v>15</v>
      </c>
      <c r="U22" s="23">
        <f t="shared" si="1"/>
        <v>4628</v>
      </c>
      <c r="V22" s="16"/>
      <c r="W22" s="114" t="s">
        <v>323</v>
      </c>
      <c r="X22" s="114">
        <v>271016</v>
      </c>
      <c r="Y22" s="117">
        <f t="shared" si="0"/>
        <v>-1.1069334622249016E-3</v>
      </c>
    </row>
    <row r="23" spans="1:25" s="25" customFormat="1">
      <c r="A23" s="21">
        <v>15</v>
      </c>
      <c r="B23" t="s">
        <v>165</v>
      </c>
      <c r="C23" t="s">
        <v>13</v>
      </c>
      <c r="D23">
        <v>266391</v>
      </c>
      <c r="E23">
        <v>621056</v>
      </c>
      <c r="F23">
        <v>7.2076739999999999</v>
      </c>
      <c r="G23">
        <v>0</v>
      </c>
      <c r="H23">
        <v>88.915999999999997</v>
      </c>
      <c r="I23">
        <v>24.8</v>
      </c>
      <c r="J23">
        <v>187.3</v>
      </c>
      <c r="K23">
        <v>326.3</v>
      </c>
      <c r="L23">
        <v>1.0126999999999999</v>
      </c>
      <c r="M23">
        <v>85.370999999999995</v>
      </c>
      <c r="N23">
        <v>92.634</v>
      </c>
      <c r="O23">
        <v>90.745999999999995</v>
      </c>
      <c r="P23">
        <v>23.2</v>
      </c>
      <c r="Q23">
        <v>28.4</v>
      </c>
      <c r="R23">
        <v>24</v>
      </c>
      <c r="S23">
        <v>5.24</v>
      </c>
      <c r="T23" s="22">
        <v>14</v>
      </c>
      <c r="U23" s="23">
        <f t="shared" si="1"/>
        <v>4494</v>
      </c>
      <c r="V23" s="24">
        <v>15</v>
      </c>
      <c r="W23" s="114" t="s">
        <v>324</v>
      </c>
      <c r="X23" s="114">
        <v>266392</v>
      </c>
      <c r="Y23" s="117">
        <f t="shared" si="0"/>
        <v>3.7538805740666703E-4</v>
      </c>
    </row>
    <row r="24" spans="1:25">
      <c r="A24" s="16">
        <v>14</v>
      </c>
      <c r="B24" t="s">
        <v>166</v>
      </c>
      <c r="C24" t="s">
        <v>13</v>
      </c>
      <c r="D24">
        <v>261897</v>
      </c>
      <c r="E24">
        <v>620418</v>
      </c>
      <c r="F24">
        <v>6.9479569999999997</v>
      </c>
      <c r="G24">
        <v>0</v>
      </c>
      <c r="H24">
        <v>88.116</v>
      </c>
      <c r="I24">
        <v>25.2</v>
      </c>
      <c r="J24">
        <v>183.6</v>
      </c>
      <c r="K24">
        <v>332.3</v>
      </c>
      <c r="L24">
        <v>1.0122</v>
      </c>
      <c r="M24">
        <v>85.454999999999998</v>
      </c>
      <c r="N24">
        <v>90.855999999999995</v>
      </c>
      <c r="O24">
        <v>87.078000000000003</v>
      </c>
      <c r="P24">
        <v>22.9</v>
      </c>
      <c r="Q24">
        <v>29.2</v>
      </c>
      <c r="R24">
        <v>23.9</v>
      </c>
      <c r="S24">
        <v>5.24</v>
      </c>
      <c r="T24" s="16">
        <v>13</v>
      </c>
      <c r="U24" s="23">
        <f t="shared" si="1"/>
        <v>4406</v>
      </c>
      <c r="V24" s="16"/>
      <c r="W24" s="114" t="s">
        <v>325</v>
      </c>
      <c r="X24" s="114">
        <v>261898</v>
      </c>
      <c r="Y24" s="117">
        <f t="shared" si="0"/>
        <v>3.8182949785436904E-4</v>
      </c>
    </row>
    <row r="25" spans="1:25">
      <c r="A25" s="16">
        <v>13</v>
      </c>
      <c r="B25" t="s">
        <v>167</v>
      </c>
      <c r="C25" t="s">
        <v>13</v>
      </c>
      <c r="D25">
        <v>257491</v>
      </c>
      <c r="E25">
        <v>619787</v>
      </c>
      <c r="F25">
        <v>7.0163570000000002</v>
      </c>
      <c r="G25">
        <v>0</v>
      </c>
      <c r="H25">
        <v>89.156000000000006</v>
      </c>
      <c r="I25">
        <v>25</v>
      </c>
      <c r="J25">
        <v>190.9</v>
      </c>
      <c r="K25">
        <v>317.3</v>
      </c>
      <c r="L25">
        <v>1.0123</v>
      </c>
      <c r="M25">
        <v>85.393000000000001</v>
      </c>
      <c r="N25">
        <v>92.125</v>
      </c>
      <c r="O25">
        <v>88.067999999999998</v>
      </c>
      <c r="P25">
        <v>23.6</v>
      </c>
      <c r="Q25">
        <v>28.9</v>
      </c>
      <c r="R25">
        <v>24</v>
      </c>
      <c r="S25">
        <v>5.24</v>
      </c>
      <c r="T25" s="16">
        <v>12</v>
      </c>
      <c r="U25" s="23">
        <f t="shared" si="1"/>
        <v>4581</v>
      </c>
      <c r="V25" s="16"/>
      <c r="W25" s="114" t="s">
        <v>326</v>
      </c>
      <c r="X25" s="114">
        <v>257492</v>
      </c>
      <c r="Y25" s="117">
        <f t="shared" si="0"/>
        <v>3.8836308841894152E-4</v>
      </c>
    </row>
    <row r="26" spans="1:25">
      <c r="A26" s="16">
        <v>12</v>
      </c>
      <c r="B26" t="s">
        <v>168</v>
      </c>
      <c r="C26" t="s">
        <v>13</v>
      </c>
      <c r="D26">
        <v>252910</v>
      </c>
      <c r="E26">
        <v>619139</v>
      </c>
      <c r="F26">
        <v>7.0590460000000004</v>
      </c>
      <c r="G26">
        <v>0</v>
      </c>
      <c r="H26">
        <v>89.831999999999994</v>
      </c>
      <c r="I26">
        <v>25.3</v>
      </c>
      <c r="J26">
        <v>180.1</v>
      </c>
      <c r="K26">
        <v>295.60000000000002</v>
      </c>
      <c r="L26">
        <v>1.0123</v>
      </c>
      <c r="M26">
        <v>87.16</v>
      </c>
      <c r="N26">
        <v>91.686999999999998</v>
      </c>
      <c r="O26">
        <v>88.866</v>
      </c>
      <c r="P26">
        <v>23.5</v>
      </c>
      <c r="Q26">
        <v>29.3</v>
      </c>
      <c r="R26">
        <v>24.6</v>
      </c>
      <c r="S26">
        <v>5.24</v>
      </c>
      <c r="T26" s="16">
        <v>11</v>
      </c>
      <c r="U26" s="23">
        <f t="shared" si="1"/>
        <v>4324</v>
      </c>
      <c r="V26" s="16"/>
      <c r="W26" s="118">
        <v>41981.437824074077</v>
      </c>
      <c r="X26" s="114">
        <v>252911</v>
      </c>
      <c r="Y26" s="117">
        <f t="shared" si="0"/>
        <v>3.9539757226236816E-4</v>
      </c>
    </row>
    <row r="27" spans="1:25">
      <c r="A27" s="16">
        <v>11</v>
      </c>
      <c r="B27" t="s">
        <v>169</v>
      </c>
      <c r="C27" t="s">
        <v>13</v>
      </c>
      <c r="D27">
        <v>248586</v>
      </c>
      <c r="E27">
        <v>618530</v>
      </c>
      <c r="F27">
        <v>7.0292779999999997</v>
      </c>
      <c r="G27">
        <v>0</v>
      </c>
      <c r="H27">
        <v>92.087999999999994</v>
      </c>
      <c r="I27">
        <v>25</v>
      </c>
      <c r="J27">
        <v>174.2</v>
      </c>
      <c r="K27">
        <v>307.60000000000002</v>
      </c>
      <c r="L27">
        <v>1.0123</v>
      </c>
      <c r="M27">
        <v>87.691000000000003</v>
      </c>
      <c r="N27">
        <v>94.113</v>
      </c>
      <c r="O27">
        <v>88.203999999999994</v>
      </c>
      <c r="P27">
        <v>23.4</v>
      </c>
      <c r="Q27">
        <v>28.9</v>
      </c>
      <c r="R27">
        <v>23.9</v>
      </c>
      <c r="S27">
        <v>5.24</v>
      </c>
      <c r="T27" s="16">
        <v>10</v>
      </c>
      <c r="U27" s="23">
        <f t="shared" si="1"/>
        <v>4179</v>
      </c>
      <c r="V27" s="16"/>
      <c r="W27" s="118">
        <v>41951.4609375</v>
      </c>
      <c r="X27" s="114">
        <v>248587</v>
      </c>
      <c r="Y27" s="117">
        <f t="shared" si="0"/>
        <v>4.0227526892522292E-4</v>
      </c>
    </row>
    <row r="28" spans="1:25">
      <c r="A28" s="16">
        <v>10</v>
      </c>
      <c r="B28" t="s">
        <v>170</v>
      </c>
      <c r="C28" t="s">
        <v>13</v>
      </c>
      <c r="D28">
        <v>244407</v>
      </c>
      <c r="E28">
        <v>617956</v>
      </c>
      <c r="F28">
        <v>7.374517</v>
      </c>
      <c r="G28">
        <v>0</v>
      </c>
      <c r="H28">
        <v>92.241</v>
      </c>
      <c r="I28">
        <v>25</v>
      </c>
      <c r="J28">
        <v>179</v>
      </c>
      <c r="K28">
        <v>293.10000000000002</v>
      </c>
      <c r="L28">
        <v>1.0129999999999999</v>
      </c>
      <c r="M28">
        <v>89.909000000000006</v>
      </c>
      <c r="N28">
        <v>94.265000000000001</v>
      </c>
      <c r="O28">
        <v>93.078000000000003</v>
      </c>
      <c r="P28">
        <v>23.2</v>
      </c>
      <c r="Q28">
        <v>28.9</v>
      </c>
      <c r="R28">
        <v>24</v>
      </c>
      <c r="S28">
        <v>5.24</v>
      </c>
      <c r="T28" s="16">
        <v>9</v>
      </c>
      <c r="U28" s="23">
        <f t="shared" si="1"/>
        <v>4295</v>
      </c>
      <c r="V28" s="16"/>
      <c r="W28" s="118">
        <v>41920.464641203704</v>
      </c>
      <c r="X28" s="114">
        <v>244407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240112</v>
      </c>
      <c r="E29">
        <v>617366</v>
      </c>
      <c r="F29">
        <v>7.2835739999999998</v>
      </c>
      <c r="G29">
        <v>0</v>
      </c>
      <c r="H29">
        <v>90.444000000000003</v>
      </c>
      <c r="I29">
        <v>24.6</v>
      </c>
      <c r="J29">
        <v>182.4</v>
      </c>
      <c r="K29">
        <v>302.10000000000002</v>
      </c>
      <c r="L29">
        <v>1.0127999999999999</v>
      </c>
      <c r="M29">
        <v>86.766000000000005</v>
      </c>
      <c r="N29">
        <v>93.591999999999999</v>
      </c>
      <c r="O29">
        <v>91.856999999999999</v>
      </c>
      <c r="P29">
        <v>23</v>
      </c>
      <c r="Q29">
        <v>27.7</v>
      </c>
      <c r="R29">
        <v>24.1</v>
      </c>
      <c r="S29">
        <v>5.24</v>
      </c>
      <c r="T29" s="16">
        <v>8</v>
      </c>
      <c r="U29" s="23">
        <f t="shared" si="1"/>
        <v>4389</v>
      </c>
      <c r="V29" s="16"/>
      <c r="W29" s="118">
        <v>41890.476261574076</v>
      </c>
      <c r="X29" s="114">
        <v>240112</v>
      </c>
      <c r="Y29" s="117">
        <f t="shared" si="0"/>
        <v>0</v>
      </c>
    </row>
    <row r="30" spans="1:25" s="25" customFormat="1">
      <c r="A30" s="21">
        <v>8</v>
      </c>
      <c r="B30" s="103">
        <v>41859</v>
      </c>
      <c r="C30" s="104">
        <v>0.375</v>
      </c>
      <c r="D30" s="105">
        <v>235723</v>
      </c>
      <c r="E30" s="105">
        <v>616753</v>
      </c>
      <c r="F30" s="106">
        <v>7.1284510000000001</v>
      </c>
      <c r="G30">
        <v>0</v>
      </c>
      <c r="H30" s="107">
        <v>89.787102000000004</v>
      </c>
      <c r="I30" s="108">
        <v>24.7</v>
      </c>
      <c r="J30" s="108">
        <v>184.4</v>
      </c>
      <c r="K30" s="108">
        <v>318.8</v>
      </c>
      <c r="L30" s="110">
        <v>1.0125</v>
      </c>
      <c r="M30" s="107">
        <v>85.501579000000007</v>
      </c>
      <c r="N30" s="107">
        <v>93.059814000000003</v>
      </c>
      <c r="O30" s="107">
        <v>89.633942000000005</v>
      </c>
      <c r="P30" s="108">
        <v>22.9</v>
      </c>
      <c r="Q30" s="108">
        <v>28.7</v>
      </c>
      <c r="R30" s="108">
        <v>24</v>
      </c>
      <c r="S30" s="108">
        <v>5.24</v>
      </c>
      <c r="T30" s="22">
        <v>7</v>
      </c>
      <c r="U30" s="23">
        <f t="shared" si="1"/>
        <v>4423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s="103">
        <v>41858</v>
      </c>
      <c r="C31" s="104">
        <v>0.375</v>
      </c>
      <c r="D31" s="105">
        <v>231300</v>
      </c>
      <c r="E31" s="105">
        <v>616132</v>
      </c>
      <c r="F31" s="106">
        <v>6.9744210000000004</v>
      </c>
      <c r="G31">
        <v>0</v>
      </c>
      <c r="H31" s="107">
        <v>89.164963</v>
      </c>
      <c r="I31" s="108">
        <v>24.8</v>
      </c>
      <c r="J31" s="108">
        <v>183.5</v>
      </c>
      <c r="K31" s="108">
        <v>296</v>
      </c>
      <c r="L31" s="110">
        <v>1.0122</v>
      </c>
      <c r="M31" s="107">
        <v>84.973281999999998</v>
      </c>
      <c r="N31" s="107">
        <v>92.840546000000003</v>
      </c>
      <c r="O31" s="107">
        <v>87.539398000000006</v>
      </c>
      <c r="P31" s="108">
        <v>22.9</v>
      </c>
      <c r="Q31" s="108">
        <v>28.9</v>
      </c>
      <c r="R31" s="108">
        <v>24.2</v>
      </c>
      <c r="S31" s="108">
        <v>5.24</v>
      </c>
      <c r="T31" s="16">
        <v>6</v>
      </c>
      <c r="U31" s="23">
        <f t="shared" si="1"/>
        <v>4402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s="103">
        <v>41857</v>
      </c>
      <c r="C32" s="104">
        <v>0.375</v>
      </c>
      <c r="D32" s="105">
        <v>226898</v>
      </c>
      <c r="E32" s="105">
        <v>615509</v>
      </c>
      <c r="F32" s="106">
        <v>6.9656120000000001</v>
      </c>
      <c r="G32">
        <v>0</v>
      </c>
      <c r="H32" s="107">
        <v>89.047638000000006</v>
      </c>
      <c r="I32" s="108">
        <v>25.1</v>
      </c>
      <c r="J32" s="108">
        <v>183.2</v>
      </c>
      <c r="K32" s="108">
        <v>294.89999999999998</v>
      </c>
      <c r="L32" s="110">
        <v>1.0122</v>
      </c>
      <c r="M32" s="107">
        <v>85.479293999999996</v>
      </c>
      <c r="N32" s="107">
        <v>92.571540999999996</v>
      </c>
      <c r="O32" s="107">
        <v>87.182586999999998</v>
      </c>
      <c r="P32" s="108">
        <v>23.3</v>
      </c>
      <c r="Q32" s="108">
        <v>28.8</v>
      </c>
      <c r="R32" s="108">
        <v>23.5</v>
      </c>
      <c r="S32" s="108">
        <v>5.24</v>
      </c>
      <c r="T32" s="16">
        <v>5</v>
      </c>
      <c r="U32" s="23">
        <f t="shared" si="1"/>
        <v>4398</v>
      </c>
      <c r="V32" s="5"/>
      <c r="W32" s="179"/>
      <c r="X32" s="179"/>
      <c r="Y32" s="117">
        <f t="shared" si="0"/>
        <v>-100</v>
      </c>
    </row>
    <row r="33" spans="1:25">
      <c r="A33" s="16">
        <v>5</v>
      </c>
      <c r="B33" s="103">
        <v>41856</v>
      </c>
      <c r="C33" s="104">
        <v>0.375</v>
      </c>
      <c r="D33" s="105">
        <v>222500</v>
      </c>
      <c r="E33" s="105">
        <v>614885</v>
      </c>
      <c r="F33" s="106">
        <v>7.012105</v>
      </c>
      <c r="G33">
        <v>0</v>
      </c>
      <c r="H33" s="107">
        <v>88.025970000000001</v>
      </c>
      <c r="I33" s="108">
        <v>25.2</v>
      </c>
      <c r="J33" s="108">
        <v>188.9</v>
      </c>
      <c r="K33" s="108">
        <v>309.8</v>
      </c>
      <c r="L33" s="110">
        <v>1.0122</v>
      </c>
      <c r="M33" s="107">
        <v>84.459220999999999</v>
      </c>
      <c r="N33" s="107">
        <v>90.661652000000004</v>
      </c>
      <c r="O33" s="107">
        <v>88.091628999999998</v>
      </c>
      <c r="P33" s="108">
        <v>23.4</v>
      </c>
      <c r="Q33" s="108">
        <v>28.8</v>
      </c>
      <c r="R33" s="108">
        <v>24.3</v>
      </c>
      <c r="S33" s="108">
        <v>5.24</v>
      </c>
      <c r="T33" s="16">
        <v>4</v>
      </c>
      <c r="U33" s="23">
        <f t="shared" si="1"/>
        <v>4530</v>
      </c>
      <c r="V33" s="5"/>
      <c r="W33" s="179"/>
      <c r="X33" s="179"/>
      <c r="Y33" s="117">
        <f t="shared" si="0"/>
        <v>-100</v>
      </c>
    </row>
    <row r="34" spans="1:25">
      <c r="A34" s="16">
        <v>4</v>
      </c>
      <c r="B34" s="103">
        <v>41855</v>
      </c>
      <c r="C34" s="104">
        <v>0.375</v>
      </c>
      <c r="D34" s="105">
        <v>217970</v>
      </c>
      <c r="E34" s="105">
        <v>614236</v>
      </c>
      <c r="F34" s="106">
        <v>6.8461999999999996</v>
      </c>
      <c r="G34">
        <v>0</v>
      </c>
      <c r="H34" s="107">
        <v>91.933975000000004</v>
      </c>
      <c r="I34" s="108">
        <v>25.1</v>
      </c>
      <c r="J34" s="108">
        <v>173.8</v>
      </c>
      <c r="K34" s="108">
        <v>286.7</v>
      </c>
      <c r="L34" s="110">
        <v>1.0119</v>
      </c>
      <c r="M34" s="107">
        <v>85.221947</v>
      </c>
      <c r="N34" s="107">
        <v>93.939232000000004</v>
      </c>
      <c r="O34" s="107">
        <v>85.655852999999993</v>
      </c>
      <c r="P34" s="108">
        <v>23.1</v>
      </c>
      <c r="Q34" s="108">
        <v>28.9</v>
      </c>
      <c r="R34" s="108">
        <v>24</v>
      </c>
      <c r="S34" s="108">
        <v>5.24</v>
      </c>
      <c r="T34" s="16">
        <v>3</v>
      </c>
      <c r="U34" s="23">
        <f t="shared" si="1"/>
        <v>4171</v>
      </c>
      <c r="V34" s="5"/>
      <c r="W34" s="179"/>
      <c r="X34" s="179"/>
      <c r="Y34" s="117">
        <f t="shared" si="0"/>
        <v>-100</v>
      </c>
    </row>
    <row r="35" spans="1:25">
      <c r="A35" s="16">
        <v>3</v>
      </c>
      <c r="B35" s="103">
        <v>41854</v>
      </c>
      <c r="C35" s="104">
        <v>0.375</v>
      </c>
      <c r="D35" s="105">
        <v>213799</v>
      </c>
      <c r="E35" s="105">
        <v>613661</v>
      </c>
      <c r="F35" s="106">
        <v>7.4341100000000004</v>
      </c>
      <c r="G35">
        <v>0</v>
      </c>
      <c r="H35" s="107">
        <v>91.769622999999996</v>
      </c>
      <c r="I35" s="108">
        <v>25.2</v>
      </c>
      <c r="J35" s="108">
        <v>179.8</v>
      </c>
      <c r="K35" s="108">
        <v>305.2</v>
      </c>
      <c r="L35" s="110">
        <v>1.0132000000000001</v>
      </c>
      <c r="M35" s="107">
        <v>89.826897000000002</v>
      </c>
      <c r="N35" s="107">
        <v>94.533455000000004</v>
      </c>
      <c r="O35" s="107">
        <v>93.703986999999998</v>
      </c>
      <c r="P35" s="108">
        <v>22.7</v>
      </c>
      <c r="Q35" s="108">
        <v>28.9</v>
      </c>
      <c r="R35" s="108">
        <v>23.4</v>
      </c>
      <c r="S35" s="108">
        <v>5.24</v>
      </c>
      <c r="T35" s="16">
        <v>2</v>
      </c>
      <c r="U35" s="23">
        <f t="shared" si="1"/>
        <v>4314</v>
      </c>
      <c r="V35" s="5"/>
      <c r="W35" s="118">
        <v>41706.386643518519</v>
      </c>
      <c r="X35" s="114">
        <v>213800</v>
      </c>
      <c r="Y35" s="117">
        <f>((X35*100)/D35)-100</f>
        <v>4.677290352219643E-4</v>
      </c>
    </row>
    <row r="36" spans="1:25">
      <c r="A36" s="16">
        <v>2</v>
      </c>
      <c r="B36" s="103">
        <v>41853</v>
      </c>
      <c r="C36" s="104">
        <v>0.375</v>
      </c>
      <c r="D36" s="105">
        <v>209485</v>
      </c>
      <c r="E36" s="105">
        <v>613066</v>
      </c>
      <c r="F36" s="106">
        <v>7.2018500000000003</v>
      </c>
      <c r="G36">
        <v>0</v>
      </c>
      <c r="H36" s="107">
        <v>89.320083999999994</v>
      </c>
      <c r="I36" s="108">
        <v>25</v>
      </c>
      <c r="J36" s="108">
        <v>163.9</v>
      </c>
      <c r="K36" s="108">
        <v>301.7</v>
      </c>
      <c r="L36" s="110">
        <v>1.0126999999999999</v>
      </c>
      <c r="M36" s="107">
        <v>86.415726000000006</v>
      </c>
      <c r="N36" s="107">
        <v>92.023437999999999</v>
      </c>
      <c r="O36" s="107">
        <v>90.523871999999997</v>
      </c>
      <c r="P36" s="108">
        <v>22.6</v>
      </c>
      <c r="Q36" s="108">
        <v>29.8</v>
      </c>
      <c r="R36" s="108">
        <v>23.6</v>
      </c>
      <c r="S36" s="108">
        <v>5.24</v>
      </c>
      <c r="T36" s="16">
        <v>1</v>
      </c>
      <c r="U36" s="23">
        <f t="shared" si="1"/>
        <v>3932</v>
      </c>
      <c r="V36" s="5"/>
      <c r="W36" s="179" t="s">
        <v>196</v>
      </c>
      <c r="X36" s="179"/>
      <c r="Y36" s="117">
        <f t="shared" ref="Y36:Y37" si="2">((X36*100)/D36)-100</f>
        <v>-100</v>
      </c>
    </row>
    <row r="37" spans="1:25">
      <c r="A37" s="16">
        <v>1</v>
      </c>
      <c r="B37" s="103">
        <v>41852</v>
      </c>
      <c r="C37" s="104">
        <v>0.375</v>
      </c>
      <c r="D37" s="105">
        <v>205553</v>
      </c>
      <c r="E37" s="105">
        <v>612512</v>
      </c>
      <c r="F37" s="106">
        <v>7.0872710000000003</v>
      </c>
      <c r="G37">
        <v>0</v>
      </c>
      <c r="H37" s="107">
        <v>88.760741999999993</v>
      </c>
      <c r="I37" s="108">
        <v>24.5</v>
      </c>
      <c r="J37" s="108">
        <v>141.69999999999999</v>
      </c>
      <c r="K37" s="108">
        <v>307.39999999999998</v>
      </c>
      <c r="L37" s="110">
        <v>1.0125</v>
      </c>
      <c r="M37" s="107">
        <v>83.369506999999999</v>
      </c>
      <c r="N37" s="107">
        <v>91.648551999999995</v>
      </c>
      <c r="O37" s="107">
        <v>88.780624000000003</v>
      </c>
      <c r="P37" s="108">
        <v>21.6</v>
      </c>
      <c r="Q37" s="108">
        <v>28</v>
      </c>
      <c r="R37" s="108">
        <v>23.2</v>
      </c>
      <c r="S37" s="108">
        <v>5.24</v>
      </c>
      <c r="T37" s="1"/>
      <c r="U37" s="26"/>
      <c r="V37" s="5"/>
      <c r="W37" s="118">
        <v>41647.396469907406</v>
      </c>
      <c r="X37" s="114">
        <v>205553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6">
    <mergeCell ref="W1:W5"/>
    <mergeCell ref="X1:X5"/>
    <mergeCell ref="Y1:Y5"/>
    <mergeCell ref="W38:Y41"/>
    <mergeCell ref="W30:X34"/>
    <mergeCell ref="W36:X36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401136</v>
      </c>
      <c r="T6" s="22">
        <v>31</v>
      </c>
      <c r="U6" s="23">
        <f>D6-D7</f>
        <v>673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400463</v>
      </c>
      <c r="T7" s="16">
        <v>30</v>
      </c>
      <c r="U7" s="23">
        <f>D7-D8</f>
        <v>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400463</v>
      </c>
      <c r="T8" s="16">
        <v>29</v>
      </c>
      <c r="U8" s="23">
        <f>D8-D9</f>
        <v>0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400463</v>
      </c>
      <c r="E9">
        <v>674668</v>
      </c>
      <c r="F9">
        <v>7.193778</v>
      </c>
      <c r="G9">
        <v>0</v>
      </c>
      <c r="H9">
        <v>88.893000000000001</v>
      </c>
      <c r="I9">
        <v>22.3</v>
      </c>
      <c r="J9">
        <v>190.8</v>
      </c>
      <c r="K9">
        <v>296.3</v>
      </c>
      <c r="L9">
        <v>1.0137</v>
      </c>
      <c r="M9">
        <v>84.846999999999994</v>
      </c>
      <c r="N9">
        <v>92.661000000000001</v>
      </c>
      <c r="O9">
        <v>87.77</v>
      </c>
      <c r="P9">
        <v>16.100000000000001</v>
      </c>
      <c r="Q9">
        <v>25.6</v>
      </c>
      <c r="R9">
        <v>16.2</v>
      </c>
      <c r="S9">
        <v>4.8600000000000003</v>
      </c>
      <c r="T9" s="22">
        <v>28</v>
      </c>
      <c r="U9" s="23">
        <f t="shared" ref="U9:U36" si="1">D9-D10</f>
        <v>4573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395890</v>
      </c>
      <c r="E10">
        <v>674024</v>
      </c>
      <c r="F10">
        <v>6.9652349999999998</v>
      </c>
      <c r="G10">
        <v>0</v>
      </c>
      <c r="H10">
        <v>88.873000000000005</v>
      </c>
      <c r="I10">
        <v>22.8</v>
      </c>
      <c r="J10">
        <v>193</v>
      </c>
      <c r="K10">
        <v>296</v>
      </c>
      <c r="L10">
        <v>1.0125</v>
      </c>
      <c r="M10">
        <v>85.352000000000004</v>
      </c>
      <c r="N10">
        <v>91.444999999999993</v>
      </c>
      <c r="O10">
        <v>86.409000000000006</v>
      </c>
      <c r="P10">
        <v>20.8</v>
      </c>
      <c r="Q10">
        <v>26.7</v>
      </c>
      <c r="R10">
        <v>21.3</v>
      </c>
      <c r="S10">
        <v>4.8600000000000003</v>
      </c>
      <c r="T10" s="16">
        <v>27</v>
      </c>
      <c r="U10" s="23">
        <f t="shared" si="1"/>
        <v>4631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391259</v>
      </c>
      <c r="E11">
        <v>673372</v>
      </c>
      <c r="F11">
        <v>7.0457400000000003</v>
      </c>
      <c r="G11">
        <v>0</v>
      </c>
      <c r="H11">
        <v>88.552999999999997</v>
      </c>
      <c r="I11">
        <v>22.7</v>
      </c>
      <c r="J11">
        <v>215.2</v>
      </c>
      <c r="K11">
        <v>288.8</v>
      </c>
      <c r="L11">
        <v>1.0126999999999999</v>
      </c>
      <c r="M11">
        <v>85.527000000000001</v>
      </c>
      <c r="N11">
        <v>92.087999999999994</v>
      </c>
      <c r="O11">
        <v>87.512</v>
      </c>
      <c r="P11">
        <v>20.6</v>
      </c>
      <c r="Q11">
        <v>26</v>
      </c>
      <c r="R11">
        <v>21.3</v>
      </c>
      <c r="S11">
        <v>4.8600000000000003</v>
      </c>
      <c r="T11" s="16">
        <v>26</v>
      </c>
      <c r="U11" s="23">
        <f t="shared" si="1"/>
        <v>5164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386095</v>
      </c>
      <c r="E12">
        <v>672643</v>
      </c>
      <c r="F12">
        <v>6.9153180000000001</v>
      </c>
      <c r="G12">
        <v>0</v>
      </c>
      <c r="H12">
        <v>87.891999999999996</v>
      </c>
      <c r="I12">
        <v>22.9</v>
      </c>
      <c r="J12">
        <v>191.2</v>
      </c>
      <c r="K12">
        <v>243</v>
      </c>
      <c r="L12">
        <v>1.0124</v>
      </c>
      <c r="M12">
        <v>84.096999999999994</v>
      </c>
      <c r="N12">
        <v>91.141000000000005</v>
      </c>
      <c r="O12">
        <v>85.73</v>
      </c>
      <c r="P12">
        <v>20.8</v>
      </c>
      <c r="Q12">
        <v>26.2</v>
      </c>
      <c r="R12">
        <v>21.3</v>
      </c>
      <c r="S12">
        <v>4.8600000000000003</v>
      </c>
      <c r="T12" s="16">
        <v>25</v>
      </c>
      <c r="U12" s="23">
        <f t="shared" si="1"/>
        <v>4586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381509</v>
      </c>
      <c r="E13">
        <v>671990</v>
      </c>
      <c r="F13">
        <v>6.9259079999999997</v>
      </c>
      <c r="G13">
        <v>0</v>
      </c>
      <c r="H13">
        <v>92.037000000000006</v>
      </c>
      <c r="I13">
        <v>22.9</v>
      </c>
      <c r="J13">
        <v>25.8</v>
      </c>
      <c r="K13">
        <v>312</v>
      </c>
      <c r="L13">
        <v>1.0123</v>
      </c>
      <c r="M13">
        <v>85.555000000000007</v>
      </c>
      <c r="N13">
        <v>94.230999999999995</v>
      </c>
      <c r="O13">
        <v>86.230999999999995</v>
      </c>
      <c r="P13">
        <v>13.1</v>
      </c>
      <c r="Q13">
        <v>35.9</v>
      </c>
      <c r="R13">
        <v>22.4</v>
      </c>
      <c r="S13">
        <v>4.8600000000000003</v>
      </c>
      <c r="T13" s="16">
        <v>24</v>
      </c>
      <c r="U13" s="23">
        <f t="shared" si="1"/>
        <v>621</v>
      </c>
      <c r="V13" s="16"/>
      <c r="W13" s="115" t="s">
        <v>340</v>
      </c>
      <c r="X13" s="115">
        <v>381520</v>
      </c>
      <c r="Y13" s="117">
        <f t="shared" si="0"/>
        <v>2.8832871570472207E-3</v>
      </c>
    </row>
    <row r="14" spans="1:25">
      <c r="A14" s="16">
        <v>24</v>
      </c>
      <c r="B14" t="s">
        <v>156</v>
      </c>
      <c r="C14" t="s">
        <v>13</v>
      </c>
      <c r="D14">
        <v>380888</v>
      </c>
      <c r="E14">
        <v>671903</v>
      </c>
      <c r="F14">
        <v>7.6386770000000004</v>
      </c>
      <c r="G14">
        <v>0</v>
      </c>
      <c r="H14">
        <v>92.093999999999994</v>
      </c>
      <c r="I14">
        <v>23.7</v>
      </c>
      <c r="J14">
        <v>0</v>
      </c>
      <c r="K14">
        <v>0</v>
      </c>
      <c r="L14">
        <v>1.0149999999999999</v>
      </c>
      <c r="M14">
        <v>89.97</v>
      </c>
      <c r="N14">
        <v>94.793000000000006</v>
      </c>
      <c r="O14">
        <v>92.885000000000005</v>
      </c>
      <c r="P14">
        <v>13</v>
      </c>
      <c r="Q14">
        <v>39.200000000000003</v>
      </c>
      <c r="R14">
        <v>13.8</v>
      </c>
      <c r="S14">
        <v>4.87</v>
      </c>
      <c r="T14" s="16">
        <v>23</v>
      </c>
      <c r="U14" s="23">
        <f t="shared" si="1"/>
        <v>0</v>
      </c>
      <c r="V14" s="16"/>
      <c r="W14" s="115" t="s">
        <v>341</v>
      </c>
      <c r="X14" s="115">
        <v>380888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380888</v>
      </c>
      <c r="E15">
        <v>671903</v>
      </c>
      <c r="F15">
        <v>7.4394260000000001</v>
      </c>
      <c r="G15">
        <v>0</v>
      </c>
      <c r="H15">
        <v>90.346000000000004</v>
      </c>
      <c r="I15">
        <v>23.6</v>
      </c>
      <c r="J15">
        <v>0.3</v>
      </c>
      <c r="K15">
        <v>71.900000000000006</v>
      </c>
      <c r="L15">
        <v>1.0143</v>
      </c>
      <c r="M15">
        <v>87.173000000000002</v>
      </c>
      <c r="N15">
        <v>92.986000000000004</v>
      </c>
      <c r="O15">
        <v>90.875</v>
      </c>
      <c r="P15">
        <v>14.3</v>
      </c>
      <c r="Q15">
        <v>38.1</v>
      </c>
      <c r="R15">
        <v>15.6</v>
      </c>
      <c r="S15">
        <v>4.87</v>
      </c>
      <c r="T15" s="16">
        <v>22</v>
      </c>
      <c r="U15" s="23">
        <f t="shared" si="1"/>
        <v>3</v>
      </c>
      <c r="V15" s="16"/>
      <c r="W15" s="115" t="s">
        <v>342</v>
      </c>
      <c r="X15" s="115">
        <v>380888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380885</v>
      </c>
      <c r="E16">
        <v>671903</v>
      </c>
      <c r="F16">
        <v>7.2712130000000004</v>
      </c>
      <c r="G16">
        <v>0</v>
      </c>
      <c r="H16">
        <v>89.409000000000006</v>
      </c>
      <c r="I16">
        <v>20.399999999999999</v>
      </c>
      <c r="J16">
        <v>65.8</v>
      </c>
      <c r="K16">
        <v>238.7</v>
      </c>
      <c r="L16">
        <v>1.0141</v>
      </c>
      <c r="M16">
        <v>85.213999999999999</v>
      </c>
      <c r="N16">
        <v>92.522000000000006</v>
      </c>
      <c r="O16">
        <v>88.123000000000005</v>
      </c>
      <c r="P16">
        <v>13.1</v>
      </c>
      <c r="Q16">
        <v>26.1</v>
      </c>
      <c r="R16">
        <v>14.3</v>
      </c>
      <c r="S16">
        <v>4.87</v>
      </c>
      <c r="T16" s="22">
        <v>21</v>
      </c>
      <c r="U16" s="23">
        <f t="shared" si="1"/>
        <v>1573</v>
      </c>
      <c r="V16" s="24">
        <v>22</v>
      </c>
      <c r="W16" s="115" t="s">
        <v>343</v>
      </c>
      <c r="X16" s="115">
        <v>380885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379312</v>
      </c>
      <c r="E17">
        <v>671679</v>
      </c>
      <c r="F17">
        <v>7.0513380000000003</v>
      </c>
      <c r="G17">
        <v>0</v>
      </c>
      <c r="H17">
        <v>88.852999999999994</v>
      </c>
      <c r="I17">
        <v>22.3</v>
      </c>
      <c r="J17">
        <v>204.7</v>
      </c>
      <c r="K17">
        <v>298.8</v>
      </c>
      <c r="L17">
        <v>1.0126999999999999</v>
      </c>
      <c r="M17">
        <v>86.41</v>
      </c>
      <c r="N17">
        <v>91.563000000000002</v>
      </c>
      <c r="O17">
        <v>87.597999999999999</v>
      </c>
      <c r="P17">
        <v>20.7</v>
      </c>
      <c r="Q17">
        <v>25.1</v>
      </c>
      <c r="R17">
        <v>21.3</v>
      </c>
      <c r="S17">
        <v>4.87</v>
      </c>
      <c r="T17" s="16">
        <v>20</v>
      </c>
      <c r="U17" s="23">
        <f t="shared" si="1"/>
        <v>4910</v>
      </c>
      <c r="V17" s="16"/>
      <c r="W17" s="115" t="s">
        <v>344</v>
      </c>
      <c r="X17" s="115">
        <v>379319</v>
      </c>
      <c r="Y17" s="117">
        <f t="shared" si="0"/>
        <v>1.8454464925952152E-3</v>
      </c>
    </row>
    <row r="18" spans="1:25">
      <c r="A18" s="16">
        <v>20</v>
      </c>
      <c r="B18" t="s">
        <v>160</v>
      </c>
      <c r="C18" t="s">
        <v>13</v>
      </c>
      <c r="D18">
        <v>374402</v>
      </c>
      <c r="E18">
        <v>670989</v>
      </c>
      <c r="F18">
        <v>7.0617749999999999</v>
      </c>
      <c r="G18">
        <v>0</v>
      </c>
      <c r="H18">
        <v>88.716999999999999</v>
      </c>
      <c r="I18">
        <v>22.6</v>
      </c>
      <c r="J18">
        <v>194.2</v>
      </c>
      <c r="K18">
        <v>245.7</v>
      </c>
      <c r="L18">
        <v>1.0125999999999999</v>
      </c>
      <c r="M18">
        <v>86.022999999999996</v>
      </c>
      <c r="N18">
        <v>90.850999999999999</v>
      </c>
      <c r="O18">
        <v>87.9</v>
      </c>
      <c r="P18">
        <v>21</v>
      </c>
      <c r="Q18">
        <v>25.4</v>
      </c>
      <c r="R18">
        <v>21.7</v>
      </c>
      <c r="S18">
        <v>4.88</v>
      </c>
      <c r="T18" s="16">
        <v>19</v>
      </c>
      <c r="U18" s="23">
        <f t="shared" si="1"/>
        <v>4657</v>
      </c>
      <c r="V18" s="16"/>
      <c r="W18" s="115" t="s">
        <v>345</v>
      </c>
      <c r="X18" s="115">
        <v>374407</v>
      </c>
      <c r="Y18" s="117">
        <f t="shared" si="0"/>
        <v>1.3354629515873739E-3</v>
      </c>
    </row>
    <row r="19" spans="1:25">
      <c r="A19" s="16">
        <v>19</v>
      </c>
      <c r="B19" t="s">
        <v>161</v>
      </c>
      <c r="C19" t="s">
        <v>13</v>
      </c>
      <c r="D19">
        <v>369745</v>
      </c>
      <c r="E19">
        <v>670333</v>
      </c>
      <c r="F19">
        <v>7.0945479999999996</v>
      </c>
      <c r="G19">
        <v>0</v>
      </c>
      <c r="H19">
        <v>89.066999999999993</v>
      </c>
      <c r="I19">
        <v>22.5</v>
      </c>
      <c r="J19">
        <v>254.8</v>
      </c>
      <c r="K19">
        <v>315.10000000000002</v>
      </c>
      <c r="L19">
        <v>1.0127999999999999</v>
      </c>
      <c r="M19">
        <v>86.664000000000001</v>
      </c>
      <c r="N19">
        <v>91.221999999999994</v>
      </c>
      <c r="O19">
        <v>88.238</v>
      </c>
      <c r="P19">
        <v>20.7</v>
      </c>
      <c r="Q19">
        <v>25.5</v>
      </c>
      <c r="R19">
        <v>21.4</v>
      </c>
      <c r="S19">
        <v>4.88</v>
      </c>
      <c r="T19" s="16">
        <v>18</v>
      </c>
      <c r="U19" s="23">
        <f t="shared" si="1"/>
        <v>6114</v>
      </c>
      <c r="V19" s="16"/>
      <c r="W19" s="115" t="s">
        <v>346</v>
      </c>
      <c r="X19" s="115">
        <v>369751</v>
      </c>
      <c r="Y19" s="117">
        <f t="shared" si="0"/>
        <v>1.6227399964776623E-3</v>
      </c>
    </row>
    <row r="20" spans="1:25">
      <c r="A20" s="16">
        <v>18</v>
      </c>
      <c r="B20" t="s">
        <v>162</v>
      </c>
      <c r="C20" t="s">
        <v>13</v>
      </c>
      <c r="D20">
        <v>363631</v>
      </c>
      <c r="E20">
        <v>669475</v>
      </c>
      <c r="F20">
        <v>7.1526339999999999</v>
      </c>
      <c r="G20">
        <v>0</v>
      </c>
      <c r="H20">
        <v>91.873000000000005</v>
      </c>
      <c r="I20">
        <v>26.2</v>
      </c>
      <c r="J20">
        <v>28.8</v>
      </c>
      <c r="K20">
        <v>298.8</v>
      </c>
      <c r="L20">
        <v>1.0127999999999999</v>
      </c>
      <c r="M20">
        <v>87.197000000000003</v>
      </c>
      <c r="N20">
        <v>93.608000000000004</v>
      </c>
      <c r="O20">
        <v>89.418999999999997</v>
      </c>
      <c r="P20">
        <v>15.3</v>
      </c>
      <c r="Q20">
        <v>38.200000000000003</v>
      </c>
      <c r="R20">
        <v>22.4</v>
      </c>
      <c r="S20">
        <v>4.88</v>
      </c>
      <c r="T20" s="16">
        <v>17</v>
      </c>
      <c r="U20" s="23">
        <f t="shared" si="1"/>
        <v>693</v>
      </c>
      <c r="V20" s="16"/>
      <c r="W20" s="114" t="s">
        <v>334</v>
      </c>
      <c r="X20" s="114">
        <v>363638</v>
      </c>
      <c r="Y20" s="117">
        <f t="shared" si="0"/>
        <v>1.9250283941687485E-3</v>
      </c>
    </row>
    <row r="21" spans="1:25">
      <c r="A21" s="16">
        <v>17</v>
      </c>
      <c r="B21" t="s">
        <v>163</v>
      </c>
      <c r="C21" t="s">
        <v>13</v>
      </c>
      <c r="D21">
        <v>362938</v>
      </c>
      <c r="E21">
        <v>669379</v>
      </c>
      <c r="F21">
        <v>7.5834910000000004</v>
      </c>
      <c r="G21">
        <v>0</v>
      </c>
      <c r="H21">
        <v>92.51</v>
      </c>
      <c r="I21">
        <v>23.2</v>
      </c>
      <c r="J21">
        <v>0</v>
      </c>
      <c r="K21">
        <v>0</v>
      </c>
      <c r="L21">
        <v>1.0146999999999999</v>
      </c>
      <c r="M21">
        <v>89.53</v>
      </c>
      <c r="N21">
        <v>94.995000000000005</v>
      </c>
      <c r="O21">
        <v>92.73</v>
      </c>
      <c r="P21">
        <v>13.4</v>
      </c>
      <c r="Q21">
        <v>38.700000000000003</v>
      </c>
      <c r="R21">
        <v>15.3</v>
      </c>
      <c r="S21">
        <v>4.88</v>
      </c>
      <c r="T21" s="16">
        <v>16</v>
      </c>
      <c r="U21" s="23">
        <f t="shared" si="1"/>
        <v>0</v>
      </c>
      <c r="V21" s="16"/>
      <c r="W21" s="114" t="s">
        <v>335</v>
      </c>
      <c r="X21" s="114">
        <v>362938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362938</v>
      </c>
      <c r="E22">
        <v>669379</v>
      </c>
      <c r="F22">
        <v>7.4240709999999996</v>
      </c>
      <c r="G22">
        <v>0</v>
      </c>
      <c r="H22">
        <v>90.433999999999997</v>
      </c>
      <c r="I22">
        <v>23.3</v>
      </c>
      <c r="J22">
        <v>0</v>
      </c>
      <c r="K22">
        <v>0</v>
      </c>
      <c r="L22">
        <v>1.0143</v>
      </c>
      <c r="M22">
        <v>87.667000000000002</v>
      </c>
      <c r="N22">
        <v>93.069000000000003</v>
      </c>
      <c r="O22">
        <v>90.766999999999996</v>
      </c>
      <c r="P22">
        <v>13.9</v>
      </c>
      <c r="Q22">
        <v>37.700000000000003</v>
      </c>
      <c r="R22">
        <v>15.9</v>
      </c>
      <c r="S22">
        <v>4.88</v>
      </c>
      <c r="T22" s="16">
        <v>15</v>
      </c>
      <c r="U22" s="23">
        <f t="shared" si="1"/>
        <v>0</v>
      </c>
      <c r="V22" s="16"/>
      <c r="W22" s="114" t="s">
        <v>336</v>
      </c>
      <c r="X22" s="114">
        <v>362938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362938</v>
      </c>
      <c r="E23">
        <v>669379</v>
      </c>
      <c r="F23">
        <v>7.4292379999999998</v>
      </c>
      <c r="G23">
        <v>0</v>
      </c>
      <c r="H23">
        <v>89.426000000000002</v>
      </c>
      <c r="I23">
        <v>21.6</v>
      </c>
      <c r="J23">
        <v>213.2</v>
      </c>
      <c r="K23">
        <v>308.2</v>
      </c>
      <c r="L23">
        <v>1.0142</v>
      </c>
      <c r="M23">
        <v>85.997</v>
      </c>
      <c r="N23">
        <v>93.171999999999997</v>
      </c>
      <c r="O23">
        <v>91.004000000000005</v>
      </c>
      <c r="P23">
        <v>16</v>
      </c>
      <c r="Q23">
        <v>24.7</v>
      </c>
      <c r="R23">
        <v>16.3</v>
      </c>
      <c r="S23">
        <v>4.88</v>
      </c>
      <c r="T23" s="22">
        <v>14</v>
      </c>
      <c r="U23" s="23">
        <f t="shared" si="1"/>
        <v>5110</v>
      </c>
      <c r="V23" s="24">
        <v>15</v>
      </c>
      <c r="W23" s="114" t="s">
        <v>337</v>
      </c>
      <c r="X23" s="114">
        <v>362938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357828</v>
      </c>
      <c r="E24">
        <v>668663</v>
      </c>
      <c r="F24">
        <v>7.0310740000000003</v>
      </c>
      <c r="G24">
        <v>0</v>
      </c>
      <c r="H24">
        <v>88.682000000000002</v>
      </c>
      <c r="I24">
        <v>22.6</v>
      </c>
      <c r="J24">
        <v>225.5</v>
      </c>
      <c r="K24">
        <v>287.8</v>
      </c>
      <c r="L24">
        <v>1.0125999999999999</v>
      </c>
      <c r="M24">
        <v>86.396000000000001</v>
      </c>
      <c r="N24">
        <v>91.238</v>
      </c>
      <c r="O24">
        <v>87.316000000000003</v>
      </c>
      <c r="P24">
        <v>20.7</v>
      </c>
      <c r="Q24">
        <v>25.3</v>
      </c>
      <c r="R24">
        <v>21.3</v>
      </c>
      <c r="S24">
        <v>4.88</v>
      </c>
      <c r="T24" s="16">
        <v>13</v>
      </c>
      <c r="U24" s="23">
        <f t="shared" si="1"/>
        <v>5411</v>
      </c>
      <c r="V24" s="16"/>
      <c r="W24" s="114" t="s">
        <v>338</v>
      </c>
      <c r="X24" s="114">
        <v>357832</v>
      </c>
      <c r="Y24" s="117">
        <f t="shared" si="0"/>
        <v>1.1178555059956352E-3</v>
      </c>
    </row>
    <row r="25" spans="1:25">
      <c r="A25" s="16">
        <v>13</v>
      </c>
      <c r="B25" t="s">
        <v>167</v>
      </c>
      <c r="C25" t="s">
        <v>13</v>
      </c>
      <c r="D25">
        <v>352417</v>
      </c>
      <c r="E25">
        <v>667901</v>
      </c>
      <c r="F25">
        <v>7.1280859999999997</v>
      </c>
      <c r="G25">
        <v>0</v>
      </c>
      <c r="H25">
        <v>89.66</v>
      </c>
      <c r="I25">
        <v>22.9</v>
      </c>
      <c r="J25">
        <v>202.6</v>
      </c>
      <c r="K25">
        <v>274.2</v>
      </c>
      <c r="L25">
        <v>1.0126999999999999</v>
      </c>
      <c r="M25">
        <v>86.257000000000005</v>
      </c>
      <c r="N25">
        <v>92.54</v>
      </c>
      <c r="O25">
        <v>88.998000000000005</v>
      </c>
      <c r="P25">
        <v>21.4</v>
      </c>
      <c r="Q25">
        <v>25.5</v>
      </c>
      <c r="R25">
        <v>22.2</v>
      </c>
      <c r="S25">
        <v>4.8899999999999997</v>
      </c>
      <c r="T25" s="16">
        <v>12</v>
      </c>
      <c r="U25" s="23">
        <f t="shared" si="1"/>
        <v>4860</v>
      </c>
      <c r="V25" s="16"/>
      <c r="W25" s="114" t="s">
        <v>339</v>
      </c>
      <c r="X25" s="114">
        <v>352421</v>
      </c>
      <c r="Y25" s="117">
        <f t="shared" si="0"/>
        <v>1.1350190257530812E-3</v>
      </c>
    </row>
    <row r="26" spans="1:25">
      <c r="A26" s="16">
        <v>12</v>
      </c>
      <c r="B26" t="s">
        <v>168</v>
      </c>
      <c r="C26" t="s">
        <v>13</v>
      </c>
      <c r="D26">
        <v>347557</v>
      </c>
      <c r="E26">
        <v>667222</v>
      </c>
      <c r="F26">
        <v>7.1563860000000004</v>
      </c>
      <c r="G26">
        <v>0</v>
      </c>
      <c r="H26">
        <v>90.186999999999998</v>
      </c>
      <c r="I26">
        <v>23.6</v>
      </c>
      <c r="J26">
        <v>230</v>
      </c>
      <c r="K26">
        <v>314</v>
      </c>
      <c r="L26">
        <v>1.0127999999999999</v>
      </c>
      <c r="M26">
        <v>87.754999999999995</v>
      </c>
      <c r="N26">
        <v>91.923000000000002</v>
      </c>
      <c r="O26">
        <v>89.447999999999993</v>
      </c>
      <c r="P26">
        <v>21.8</v>
      </c>
      <c r="Q26">
        <v>26.4</v>
      </c>
      <c r="R26">
        <v>22.4</v>
      </c>
      <c r="S26">
        <v>4.8899999999999997</v>
      </c>
      <c r="T26" s="16">
        <v>11</v>
      </c>
      <c r="U26" s="23">
        <f t="shared" si="1"/>
        <v>5517</v>
      </c>
      <c r="V26" s="16"/>
      <c r="W26" s="118">
        <v>41981.469641203701</v>
      </c>
      <c r="X26" s="114">
        <v>347560</v>
      </c>
      <c r="Y26" s="117">
        <f t="shared" si="0"/>
        <v>8.6316776815920093E-4</v>
      </c>
    </row>
    <row r="27" spans="1:25">
      <c r="A27" s="16">
        <v>11</v>
      </c>
      <c r="B27" t="s">
        <v>169</v>
      </c>
      <c r="C27" t="s">
        <v>13</v>
      </c>
      <c r="D27">
        <v>342040</v>
      </c>
      <c r="E27">
        <v>666454</v>
      </c>
      <c r="F27">
        <v>7.0989000000000004</v>
      </c>
      <c r="G27">
        <v>0</v>
      </c>
      <c r="H27">
        <v>92.713999999999999</v>
      </c>
      <c r="I27">
        <v>24.8</v>
      </c>
      <c r="J27">
        <v>25.3</v>
      </c>
      <c r="K27">
        <v>320.10000000000002</v>
      </c>
      <c r="L27">
        <v>1.0125</v>
      </c>
      <c r="M27">
        <v>88.393000000000001</v>
      </c>
      <c r="N27">
        <v>94.524000000000001</v>
      </c>
      <c r="O27">
        <v>88.93</v>
      </c>
      <c r="P27">
        <v>15.3</v>
      </c>
      <c r="Q27">
        <v>38.5</v>
      </c>
      <c r="R27">
        <v>23.2</v>
      </c>
      <c r="S27">
        <v>4.8899999999999997</v>
      </c>
      <c r="T27" s="16">
        <v>10</v>
      </c>
      <c r="U27" s="23">
        <f t="shared" si="1"/>
        <v>608</v>
      </c>
      <c r="V27" s="16"/>
      <c r="W27" s="118">
        <v>41951.49459490741</v>
      </c>
      <c r="X27" s="114">
        <v>342042</v>
      </c>
      <c r="Y27" s="117">
        <f t="shared" si="0"/>
        <v>5.8472693251587771E-4</v>
      </c>
    </row>
    <row r="28" spans="1:25">
      <c r="A28" s="16">
        <v>10</v>
      </c>
      <c r="B28" t="s">
        <v>170</v>
      </c>
      <c r="C28" t="s">
        <v>13</v>
      </c>
      <c r="D28">
        <v>341432</v>
      </c>
      <c r="E28">
        <v>666370</v>
      </c>
      <c r="F28">
        <v>7.6465300000000003</v>
      </c>
      <c r="G28">
        <v>0</v>
      </c>
      <c r="H28">
        <v>92.867999999999995</v>
      </c>
      <c r="I28">
        <v>23</v>
      </c>
      <c r="J28">
        <v>0</v>
      </c>
      <c r="K28">
        <v>0</v>
      </c>
      <c r="L28">
        <v>1.0147999999999999</v>
      </c>
      <c r="M28">
        <v>90.858000000000004</v>
      </c>
      <c r="N28">
        <v>94.757000000000005</v>
      </c>
      <c r="O28">
        <v>93.67</v>
      </c>
      <c r="P28">
        <v>14.2</v>
      </c>
      <c r="Q28">
        <v>37.700000000000003</v>
      </c>
      <c r="R28">
        <v>15.5</v>
      </c>
      <c r="S28">
        <v>4.8899999999999997</v>
      </c>
      <c r="T28" s="16">
        <v>9</v>
      </c>
      <c r="U28" s="23">
        <f t="shared" si="1"/>
        <v>0</v>
      </c>
      <c r="V28" s="16"/>
      <c r="W28" s="179" t="s">
        <v>196</v>
      </c>
      <c r="X28" s="179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341432</v>
      </c>
      <c r="E29">
        <v>666370</v>
      </c>
      <c r="F29">
        <v>7.5863649999999998</v>
      </c>
      <c r="G29">
        <v>0</v>
      </c>
      <c r="H29">
        <v>91.192999999999998</v>
      </c>
      <c r="I29">
        <v>20.100000000000001</v>
      </c>
      <c r="J29">
        <v>0</v>
      </c>
      <c r="K29">
        <v>0</v>
      </c>
      <c r="L29">
        <v>1.0147999999999999</v>
      </c>
      <c r="M29">
        <v>87.944999999999993</v>
      </c>
      <c r="N29">
        <v>94.212000000000003</v>
      </c>
      <c r="O29">
        <v>92.367999999999995</v>
      </c>
      <c r="P29">
        <v>12.5</v>
      </c>
      <c r="Q29">
        <v>31.6</v>
      </c>
      <c r="R29">
        <v>14.3</v>
      </c>
      <c r="S29">
        <v>4.88</v>
      </c>
      <c r="T29" s="16">
        <v>8</v>
      </c>
      <c r="U29" s="23">
        <f t="shared" si="1"/>
        <v>0</v>
      </c>
      <c r="V29" s="16"/>
      <c r="W29" s="118">
        <v>41890.497488425928</v>
      </c>
      <c r="X29" s="114">
        <v>341432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341432</v>
      </c>
      <c r="E30">
        <v>666370</v>
      </c>
      <c r="F30">
        <v>7.4260299999999999</v>
      </c>
      <c r="G30">
        <v>0</v>
      </c>
      <c r="H30">
        <v>90.468999999999994</v>
      </c>
      <c r="I30">
        <v>18.600000000000001</v>
      </c>
      <c r="J30">
        <v>70.099999999999994</v>
      </c>
      <c r="K30">
        <v>232.5</v>
      </c>
      <c r="L30">
        <v>1.0145999999999999</v>
      </c>
      <c r="M30">
        <v>86.596000000000004</v>
      </c>
      <c r="N30">
        <v>93.822000000000003</v>
      </c>
      <c r="O30">
        <v>90.034000000000006</v>
      </c>
      <c r="P30">
        <v>12.4</v>
      </c>
      <c r="Q30">
        <v>25.9</v>
      </c>
      <c r="R30">
        <v>13.8</v>
      </c>
      <c r="S30">
        <v>4.88</v>
      </c>
      <c r="T30" s="22">
        <v>7</v>
      </c>
      <c r="U30" s="23">
        <f t="shared" si="1"/>
        <v>1677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339755</v>
      </c>
      <c r="E31">
        <v>666132</v>
      </c>
      <c r="F31">
        <v>7.0908119999999997</v>
      </c>
      <c r="G31">
        <v>0</v>
      </c>
      <c r="H31">
        <v>89.694999999999993</v>
      </c>
      <c r="I31">
        <v>22.3</v>
      </c>
      <c r="J31">
        <v>209.5</v>
      </c>
      <c r="K31">
        <v>252.6</v>
      </c>
      <c r="L31">
        <v>1.0126999999999999</v>
      </c>
      <c r="M31">
        <v>85.926000000000002</v>
      </c>
      <c r="N31">
        <v>93.206000000000003</v>
      </c>
      <c r="O31">
        <v>88.391000000000005</v>
      </c>
      <c r="P31">
        <v>20.399999999999999</v>
      </c>
      <c r="Q31">
        <v>25.6</v>
      </c>
      <c r="R31">
        <v>22</v>
      </c>
      <c r="S31">
        <v>4.8899999999999997</v>
      </c>
      <c r="T31" s="16">
        <v>6</v>
      </c>
      <c r="U31" s="23">
        <f t="shared" si="1"/>
        <v>5030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334725</v>
      </c>
      <c r="E32">
        <v>665431</v>
      </c>
      <c r="F32">
        <v>7.0375120000000004</v>
      </c>
      <c r="G32">
        <v>0</v>
      </c>
      <c r="H32">
        <v>89.433999999999997</v>
      </c>
      <c r="I32">
        <v>22.3</v>
      </c>
      <c r="J32">
        <v>253.8</v>
      </c>
      <c r="K32">
        <v>305.3</v>
      </c>
      <c r="L32">
        <v>1.0125999999999999</v>
      </c>
      <c r="M32">
        <v>85.885000000000005</v>
      </c>
      <c r="N32">
        <v>92.778999999999996</v>
      </c>
      <c r="O32">
        <v>87.453000000000003</v>
      </c>
      <c r="P32">
        <v>21</v>
      </c>
      <c r="Q32">
        <v>24.6</v>
      </c>
      <c r="R32">
        <v>21.4</v>
      </c>
      <c r="S32">
        <v>4.8899999999999997</v>
      </c>
      <c r="T32" s="16">
        <v>5</v>
      </c>
      <c r="U32" s="23">
        <f t="shared" si="1"/>
        <v>6089</v>
      </c>
      <c r="V32" s="5"/>
      <c r="W32" s="118">
        <v>41798.414687500001</v>
      </c>
      <c r="X32" s="114">
        <v>334740</v>
      </c>
      <c r="Y32" s="117">
        <f t="shared" si="0"/>
        <v>4.4812906116931117E-3</v>
      </c>
    </row>
    <row r="33" spans="1:25">
      <c r="A33" s="16">
        <v>5</v>
      </c>
      <c r="B33" t="s">
        <v>145</v>
      </c>
      <c r="C33" t="s">
        <v>13</v>
      </c>
      <c r="D33">
        <v>328636</v>
      </c>
      <c r="E33">
        <v>664579</v>
      </c>
      <c r="F33">
        <v>7.0915210000000002</v>
      </c>
      <c r="G33">
        <v>0</v>
      </c>
      <c r="H33">
        <v>88.463999999999999</v>
      </c>
      <c r="I33">
        <v>22.8</v>
      </c>
      <c r="J33">
        <v>269</v>
      </c>
      <c r="K33">
        <v>316.89999999999998</v>
      </c>
      <c r="L33">
        <v>1.0126999999999999</v>
      </c>
      <c r="M33">
        <v>85.125</v>
      </c>
      <c r="N33">
        <v>90.817999999999998</v>
      </c>
      <c r="O33">
        <v>88.299000000000007</v>
      </c>
      <c r="P33">
        <v>21</v>
      </c>
      <c r="Q33">
        <v>25.7</v>
      </c>
      <c r="R33">
        <v>21.7</v>
      </c>
      <c r="S33">
        <v>4.8899999999999997</v>
      </c>
      <c r="T33" s="16">
        <v>4</v>
      </c>
      <c r="U33" s="23">
        <f t="shared" si="1"/>
        <v>6455</v>
      </c>
      <c r="V33" s="5"/>
      <c r="W33" s="118">
        <v>41767.407650462963</v>
      </c>
      <c r="X33" s="114">
        <v>328658</v>
      </c>
      <c r="Y33" s="117">
        <f t="shared" si="0"/>
        <v>6.6943365912379704E-3</v>
      </c>
    </row>
    <row r="34" spans="1:25">
      <c r="A34" s="16">
        <v>4</v>
      </c>
      <c r="B34" t="s">
        <v>146</v>
      </c>
      <c r="C34" t="s">
        <v>13</v>
      </c>
      <c r="D34">
        <v>322181</v>
      </c>
      <c r="E34">
        <v>663668</v>
      </c>
      <c r="F34">
        <v>6.9267669999999999</v>
      </c>
      <c r="G34">
        <v>0</v>
      </c>
      <c r="H34">
        <v>92.566000000000003</v>
      </c>
      <c r="I34">
        <v>26</v>
      </c>
      <c r="J34">
        <v>24</v>
      </c>
      <c r="K34">
        <v>323.2</v>
      </c>
      <c r="L34">
        <v>1.0122</v>
      </c>
      <c r="M34">
        <v>86.352000000000004</v>
      </c>
      <c r="N34">
        <v>94.492999999999995</v>
      </c>
      <c r="O34">
        <v>86.388999999999996</v>
      </c>
      <c r="P34">
        <v>14</v>
      </c>
      <c r="Q34">
        <v>38.799999999999997</v>
      </c>
      <c r="R34">
        <v>22.8</v>
      </c>
      <c r="S34">
        <v>4.9000000000000004</v>
      </c>
      <c r="T34" s="16">
        <v>3</v>
      </c>
      <c r="U34" s="23">
        <f t="shared" si="1"/>
        <v>577</v>
      </c>
      <c r="V34" s="5"/>
      <c r="W34" s="118">
        <v>41737.417083333334</v>
      </c>
      <c r="X34" s="114">
        <v>322196</v>
      </c>
      <c r="Y34" s="117">
        <f t="shared" si="0"/>
        <v>4.6557680310144178E-3</v>
      </c>
    </row>
    <row r="35" spans="1:25">
      <c r="A35" s="16">
        <v>3</v>
      </c>
      <c r="B35" t="s">
        <v>147</v>
      </c>
      <c r="C35" t="s">
        <v>13</v>
      </c>
      <c r="D35">
        <v>321604</v>
      </c>
      <c r="E35">
        <v>663588</v>
      </c>
      <c r="F35">
        <v>7.7288290000000002</v>
      </c>
      <c r="G35">
        <v>0</v>
      </c>
      <c r="H35">
        <v>92.513999999999996</v>
      </c>
      <c r="I35">
        <v>24.7</v>
      </c>
      <c r="J35">
        <v>0</v>
      </c>
      <c r="K35">
        <v>0</v>
      </c>
      <c r="L35">
        <v>1.0152000000000001</v>
      </c>
      <c r="M35">
        <v>90.968999999999994</v>
      </c>
      <c r="N35">
        <v>95.066999999999993</v>
      </c>
      <c r="O35">
        <v>94.17</v>
      </c>
      <c r="P35">
        <v>11.7</v>
      </c>
      <c r="Q35">
        <v>39</v>
      </c>
      <c r="R35">
        <v>13.9</v>
      </c>
      <c r="S35">
        <v>4.8899999999999997</v>
      </c>
      <c r="T35" s="16">
        <v>2</v>
      </c>
      <c r="U35" s="23">
        <f t="shared" si="1"/>
        <v>0</v>
      </c>
      <c r="V35" s="5"/>
      <c r="W35" s="118">
        <v>41706.385821759257</v>
      </c>
      <c r="X35" s="114">
        <v>321604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321604</v>
      </c>
      <c r="E36">
        <v>663588</v>
      </c>
      <c r="F36">
        <v>7.5394310000000004</v>
      </c>
      <c r="G36">
        <v>0</v>
      </c>
      <c r="H36">
        <v>90.212999999999994</v>
      </c>
      <c r="I36">
        <v>24.1</v>
      </c>
      <c r="J36">
        <v>0</v>
      </c>
      <c r="K36">
        <v>0</v>
      </c>
      <c r="L36">
        <v>1.0148999999999999</v>
      </c>
      <c r="M36">
        <v>87.370999999999995</v>
      </c>
      <c r="N36">
        <v>92.771000000000001</v>
      </c>
      <c r="O36">
        <v>91.453999999999994</v>
      </c>
      <c r="P36">
        <v>10.7</v>
      </c>
      <c r="Q36">
        <v>38.200000000000003</v>
      </c>
      <c r="R36">
        <v>13.5</v>
      </c>
      <c r="S36">
        <v>4.8899999999999997</v>
      </c>
      <c r="T36" s="16">
        <v>1</v>
      </c>
      <c r="U36" s="23">
        <f t="shared" si="1"/>
        <v>0</v>
      </c>
      <c r="V36" s="5"/>
      <c r="W36" s="118">
        <v>41678.402916666666</v>
      </c>
      <c r="X36" s="114">
        <v>321604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321604</v>
      </c>
      <c r="E37">
        <v>663588</v>
      </c>
      <c r="F37">
        <v>7.3042860000000003</v>
      </c>
      <c r="G37">
        <v>0</v>
      </c>
      <c r="H37">
        <v>89.305999999999997</v>
      </c>
      <c r="I37">
        <v>21.6</v>
      </c>
      <c r="J37">
        <v>196.6</v>
      </c>
      <c r="K37">
        <v>298</v>
      </c>
      <c r="L37">
        <v>1.0138</v>
      </c>
      <c r="M37">
        <v>84.534000000000006</v>
      </c>
      <c r="N37">
        <v>92.126000000000005</v>
      </c>
      <c r="O37">
        <v>89.644999999999996</v>
      </c>
      <c r="P37">
        <v>16.399999999999999</v>
      </c>
      <c r="Q37">
        <v>24.6</v>
      </c>
      <c r="R37">
        <v>17.3</v>
      </c>
      <c r="S37">
        <v>4.8899999999999997</v>
      </c>
      <c r="T37" s="1"/>
      <c r="U37" s="26"/>
      <c r="V37" s="5"/>
      <c r="W37" s="118">
        <v>41647.401006944441</v>
      </c>
      <c r="X37" s="114">
        <v>321604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6">
    <mergeCell ref="W1:W5"/>
    <mergeCell ref="X1:X5"/>
    <mergeCell ref="Y1:Y5"/>
    <mergeCell ref="W38:Y41"/>
    <mergeCell ref="W28:X28"/>
    <mergeCell ref="W30:X31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4780499</v>
      </c>
      <c r="T6" s="22">
        <v>31</v>
      </c>
      <c r="U6" s="23">
        <f>D6-D7</f>
        <v>9086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4771413</v>
      </c>
      <c r="T7" s="16">
        <v>30</v>
      </c>
      <c r="U7" s="23">
        <f>D7-D8</f>
        <v>7914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4763499</v>
      </c>
      <c r="T8" s="16">
        <v>29</v>
      </c>
      <c r="U8" s="23">
        <f>D8-D9</f>
        <v>10678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4752821</v>
      </c>
      <c r="E9">
        <v>665974</v>
      </c>
      <c r="F9">
        <v>6.9813789999999996</v>
      </c>
      <c r="G9">
        <v>0</v>
      </c>
      <c r="H9">
        <v>88.805000000000007</v>
      </c>
      <c r="I9">
        <v>23.6</v>
      </c>
      <c r="J9">
        <v>417</v>
      </c>
      <c r="K9">
        <v>985.7</v>
      </c>
      <c r="L9">
        <v>1.0123</v>
      </c>
      <c r="M9">
        <v>84.548000000000002</v>
      </c>
      <c r="N9">
        <v>92.664000000000001</v>
      </c>
      <c r="O9">
        <v>87.247</v>
      </c>
      <c r="P9">
        <v>21</v>
      </c>
      <c r="Q9">
        <v>26.3</v>
      </c>
      <c r="R9">
        <v>23.1</v>
      </c>
      <c r="S9">
        <v>5.9</v>
      </c>
      <c r="T9" s="22">
        <v>28</v>
      </c>
      <c r="U9" s="23">
        <f t="shared" ref="U9:U36" si="1">D9-D10</f>
        <v>9945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4742876</v>
      </c>
      <c r="E10">
        <v>664563</v>
      </c>
      <c r="F10">
        <v>6.9271180000000001</v>
      </c>
      <c r="G10">
        <v>0</v>
      </c>
      <c r="H10">
        <v>88.817999999999998</v>
      </c>
      <c r="I10">
        <v>23.3</v>
      </c>
      <c r="J10">
        <v>341.4</v>
      </c>
      <c r="K10">
        <v>866.4</v>
      </c>
      <c r="L10">
        <v>1.0122</v>
      </c>
      <c r="M10">
        <v>85.319000000000003</v>
      </c>
      <c r="N10">
        <v>91.367999999999995</v>
      </c>
      <c r="O10">
        <v>86.465000000000003</v>
      </c>
      <c r="P10">
        <v>20.7</v>
      </c>
      <c r="Q10">
        <v>26.3</v>
      </c>
      <c r="R10">
        <v>23</v>
      </c>
      <c r="S10">
        <v>5.9</v>
      </c>
      <c r="T10" s="16">
        <v>27</v>
      </c>
      <c r="U10" s="23">
        <f t="shared" si="1"/>
        <v>8132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4734744</v>
      </c>
      <c r="E11">
        <v>663415</v>
      </c>
      <c r="F11">
        <v>7.058935</v>
      </c>
      <c r="G11">
        <v>0</v>
      </c>
      <c r="H11">
        <v>88.528999999999996</v>
      </c>
      <c r="I11">
        <v>23.5</v>
      </c>
      <c r="J11">
        <v>395</v>
      </c>
      <c r="K11">
        <v>908.3</v>
      </c>
      <c r="L11">
        <v>1.0125</v>
      </c>
      <c r="M11">
        <v>85.260999999999996</v>
      </c>
      <c r="N11">
        <v>92.024000000000001</v>
      </c>
      <c r="O11">
        <v>88.141999999999996</v>
      </c>
      <c r="P11">
        <v>20.6</v>
      </c>
      <c r="Q11">
        <v>26.2</v>
      </c>
      <c r="R11">
        <v>22.5</v>
      </c>
      <c r="S11">
        <v>5.9</v>
      </c>
      <c r="T11" s="16">
        <v>26</v>
      </c>
      <c r="U11" s="23">
        <f t="shared" si="1"/>
        <v>9435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4725309</v>
      </c>
      <c r="E12">
        <v>662076</v>
      </c>
      <c r="F12">
        <v>6.8472099999999996</v>
      </c>
      <c r="G12">
        <v>0</v>
      </c>
      <c r="H12">
        <v>87.754999999999995</v>
      </c>
      <c r="I12">
        <v>23.5</v>
      </c>
      <c r="J12">
        <v>463.4</v>
      </c>
      <c r="K12">
        <v>973.3</v>
      </c>
      <c r="L12">
        <v>1.012</v>
      </c>
      <c r="M12">
        <v>83.728999999999999</v>
      </c>
      <c r="N12">
        <v>90.986000000000004</v>
      </c>
      <c r="O12">
        <v>85.427999999999997</v>
      </c>
      <c r="P12">
        <v>21</v>
      </c>
      <c r="Q12">
        <v>25.6</v>
      </c>
      <c r="R12">
        <v>23.3</v>
      </c>
      <c r="S12">
        <v>5.9</v>
      </c>
      <c r="T12" s="16">
        <v>25</v>
      </c>
      <c r="U12" s="23">
        <f t="shared" si="1"/>
        <v>11085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4714224</v>
      </c>
      <c r="E13">
        <v>660489</v>
      </c>
      <c r="F13">
        <v>6.924194</v>
      </c>
      <c r="G13">
        <v>0</v>
      </c>
      <c r="H13">
        <v>91.706000000000003</v>
      </c>
      <c r="I13">
        <v>23.3</v>
      </c>
      <c r="J13">
        <v>363.7</v>
      </c>
      <c r="K13">
        <v>830.9</v>
      </c>
      <c r="L13">
        <v>1.0122</v>
      </c>
      <c r="M13">
        <v>85.308999999999997</v>
      </c>
      <c r="N13">
        <v>93.882000000000005</v>
      </c>
      <c r="O13">
        <v>86.379000000000005</v>
      </c>
      <c r="P13">
        <v>21.3</v>
      </c>
      <c r="Q13">
        <v>26.8</v>
      </c>
      <c r="R13">
        <v>22.9</v>
      </c>
      <c r="S13">
        <v>5.9</v>
      </c>
      <c r="T13" s="16">
        <v>24</v>
      </c>
      <c r="U13" s="23">
        <f t="shared" si="1"/>
        <v>8676</v>
      </c>
      <c r="V13" s="16"/>
      <c r="W13" s="115" t="s">
        <v>353</v>
      </c>
      <c r="X13" s="115">
        <v>4714218</v>
      </c>
      <c r="Y13" s="117">
        <f t="shared" si="0"/>
        <v>-1.2727439340665114E-4</v>
      </c>
    </row>
    <row r="14" spans="1:25">
      <c r="A14" s="16">
        <v>24</v>
      </c>
      <c r="B14" t="s">
        <v>156</v>
      </c>
      <c r="C14" t="s">
        <v>13</v>
      </c>
      <c r="D14">
        <v>4705548</v>
      </c>
      <c r="E14">
        <v>659297</v>
      </c>
      <c r="F14">
        <v>7.3598929999999996</v>
      </c>
      <c r="G14">
        <v>0</v>
      </c>
      <c r="H14">
        <v>91.763999999999996</v>
      </c>
      <c r="I14">
        <v>23.4</v>
      </c>
      <c r="J14">
        <v>364.7</v>
      </c>
      <c r="K14">
        <v>800.5</v>
      </c>
      <c r="L14">
        <v>1.0130999999999999</v>
      </c>
      <c r="M14">
        <v>89.361000000000004</v>
      </c>
      <c r="N14">
        <v>94.468000000000004</v>
      </c>
      <c r="O14">
        <v>92.555999999999997</v>
      </c>
      <c r="P14">
        <v>19.7</v>
      </c>
      <c r="Q14">
        <v>26.5</v>
      </c>
      <c r="R14">
        <v>23.1</v>
      </c>
      <c r="S14">
        <v>5.9</v>
      </c>
      <c r="T14" s="16">
        <v>23</v>
      </c>
      <c r="U14" s="23">
        <f t="shared" si="1"/>
        <v>8706</v>
      </c>
      <c r="V14" s="16"/>
      <c r="W14" s="115" t="s">
        <v>354</v>
      </c>
      <c r="X14" s="115">
        <v>4705548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4696842</v>
      </c>
      <c r="E15">
        <v>658101</v>
      </c>
      <c r="F15">
        <v>7.1873040000000001</v>
      </c>
      <c r="G15">
        <v>0</v>
      </c>
      <c r="H15">
        <v>89.981999999999999</v>
      </c>
      <c r="I15">
        <v>23.6</v>
      </c>
      <c r="J15">
        <v>429.2</v>
      </c>
      <c r="K15">
        <v>949.4</v>
      </c>
      <c r="L15">
        <v>1.0126999999999999</v>
      </c>
      <c r="M15">
        <v>86.337999999999994</v>
      </c>
      <c r="N15">
        <v>92.634</v>
      </c>
      <c r="O15">
        <v>90.236000000000004</v>
      </c>
      <c r="P15">
        <v>21.6</v>
      </c>
      <c r="Q15">
        <v>26.1</v>
      </c>
      <c r="R15">
        <v>23.4</v>
      </c>
      <c r="S15">
        <v>5.9</v>
      </c>
      <c r="T15" s="16">
        <v>22</v>
      </c>
      <c r="U15" s="23">
        <f t="shared" si="1"/>
        <v>10236</v>
      </c>
      <c r="V15" s="16"/>
      <c r="W15" s="115" t="s">
        <v>355</v>
      </c>
      <c r="X15" s="115">
        <v>4696843</v>
      </c>
      <c r="Y15" s="117">
        <f t="shared" si="0"/>
        <v>2.1290901415227381E-5</v>
      </c>
    </row>
    <row r="16" spans="1:25" s="25" customFormat="1">
      <c r="A16" s="21">
        <v>22</v>
      </c>
      <c r="B16" t="s">
        <v>158</v>
      </c>
      <c r="C16" t="s">
        <v>13</v>
      </c>
      <c r="D16">
        <v>4686606</v>
      </c>
      <c r="E16">
        <v>656669</v>
      </c>
      <c r="F16">
        <v>7.0091590000000004</v>
      </c>
      <c r="G16">
        <v>0</v>
      </c>
      <c r="H16">
        <v>89.126999999999995</v>
      </c>
      <c r="I16">
        <v>23.5</v>
      </c>
      <c r="J16">
        <v>419.9</v>
      </c>
      <c r="K16">
        <v>883.5</v>
      </c>
      <c r="L16">
        <v>1.0124</v>
      </c>
      <c r="M16">
        <v>84.745999999999995</v>
      </c>
      <c r="N16">
        <v>92.106999999999999</v>
      </c>
      <c r="O16">
        <v>87.659000000000006</v>
      </c>
      <c r="P16">
        <v>21</v>
      </c>
      <c r="Q16">
        <v>26.2</v>
      </c>
      <c r="R16">
        <v>23.1</v>
      </c>
      <c r="S16">
        <v>5.9</v>
      </c>
      <c r="T16" s="22">
        <v>21</v>
      </c>
      <c r="U16" s="23">
        <f t="shared" si="1"/>
        <v>10005</v>
      </c>
      <c r="V16" s="24">
        <v>22</v>
      </c>
      <c r="W16" s="115" t="s">
        <v>356</v>
      </c>
      <c r="X16" s="115">
        <v>4686592</v>
      </c>
      <c r="Y16" s="117">
        <f t="shared" si="0"/>
        <v>-2.9872363923288958E-4</v>
      </c>
    </row>
    <row r="17" spans="1:25">
      <c r="A17" s="16">
        <v>21</v>
      </c>
      <c r="B17" t="s">
        <v>159</v>
      </c>
      <c r="C17" t="s">
        <v>13</v>
      </c>
      <c r="D17">
        <v>4676601</v>
      </c>
      <c r="E17">
        <v>655260</v>
      </c>
      <c r="F17">
        <v>6.9722609999999996</v>
      </c>
      <c r="G17">
        <v>0</v>
      </c>
      <c r="H17">
        <v>88.744</v>
      </c>
      <c r="I17">
        <v>23.4</v>
      </c>
      <c r="J17">
        <v>452.8</v>
      </c>
      <c r="K17">
        <v>1076.8</v>
      </c>
      <c r="L17">
        <v>1.0123</v>
      </c>
      <c r="M17">
        <v>86.212000000000003</v>
      </c>
      <c r="N17">
        <v>91.558000000000007</v>
      </c>
      <c r="O17">
        <v>87.066999999999993</v>
      </c>
      <c r="P17">
        <v>21.4</v>
      </c>
      <c r="Q17">
        <v>25.7</v>
      </c>
      <c r="R17">
        <v>22.9</v>
      </c>
      <c r="S17">
        <v>5.9</v>
      </c>
      <c r="T17" s="16">
        <v>20</v>
      </c>
      <c r="U17" s="23">
        <f t="shared" si="1"/>
        <v>10792</v>
      </c>
      <c r="V17" s="16"/>
      <c r="W17" s="115" t="s">
        <v>357</v>
      </c>
      <c r="X17" s="115">
        <v>4676595</v>
      </c>
      <c r="Y17" s="117">
        <f t="shared" si="0"/>
        <v>-1.2829830896521344E-4</v>
      </c>
    </row>
    <row r="18" spans="1:25">
      <c r="A18" s="16">
        <v>20</v>
      </c>
      <c r="B18" t="s">
        <v>160</v>
      </c>
      <c r="C18" t="s">
        <v>13</v>
      </c>
      <c r="D18">
        <v>4665809</v>
      </c>
      <c r="E18">
        <v>653734</v>
      </c>
      <c r="F18">
        <v>7.0375779999999999</v>
      </c>
      <c r="G18">
        <v>0</v>
      </c>
      <c r="H18">
        <v>88.626000000000005</v>
      </c>
      <c r="I18">
        <v>23.4</v>
      </c>
      <c r="J18">
        <v>404.2</v>
      </c>
      <c r="K18">
        <v>954.7</v>
      </c>
      <c r="L18">
        <v>1.0125</v>
      </c>
      <c r="M18">
        <v>85.793000000000006</v>
      </c>
      <c r="N18">
        <v>90.738</v>
      </c>
      <c r="O18">
        <v>87.850999999999999</v>
      </c>
      <c r="P18">
        <v>21.2</v>
      </c>
      <c r="Q18">
        <v>26.1</v>
      </c>
      <c r="R18">
        <v>22.6</v>
      </c>
      <c r="S18">
        <v>5.9</v>
      </c>
      <c r="T18" s="16">
        <v>19</v>
      </c>
      <c r="U18" s="23">
        <f t="shared" si="1"/>
        <v>9618</v>
      </c>
      <c r="V18" s="16"/>
      <c r="W18" s="115" t="s">
        <v>358</v>
      </c>
      <c r="X18" s="115">
        <v>4665796</v>
      </c>
      <c r="Y18" s="117">
        <f t="shared" si="0"/>
        <v>-2.7862263543454446E-4</v>
      </c>
    </row>
    <row r="19" spans="1:25">
      <c r="A19" s="16">
        <v>19</v>
      </c>
      <c r="B19" t="s">
        <v>161</v>
      </c>
      <c r="C19" t="s">
        <v>13</v>
      </c>
      <c r="D19">
        <v>4656191</v>
      </c>
      <c r="E19">
        <v>652371</v>
      </c>
      <c r="F19">
        <v>7.0215050000000003</v>
      </c>
      <c r="G19">
        <v>0</v>
      </c>
      <c r="H19">
        <v>89.12</v>
      </c>
      <c r="I19">
        <v>23.3</v>
      </c>
      <c r="J19">
        <v>400.1</v>
      </c>
      <c r="K19">
        <v>884.2</v>
      </c>
      <c r="L19">
        <v>1.0125</v>
      </c>
      <c r="M19">
        <v>86.42</v>
      </c>
      <c r="N19">
        <v>91.171999999999997</v>
      </c>
      <c r="O19">
        <v>87.558999999999997</v>
      </c>
      <c r="P19">
        <v>20.7</v>
      </c>
      <c r="Q19">
        <v>25.7</v>
      </c>
      <c r="R19">
        <v>22.4</v>
      </c>
      <c r="S19">
        <v>5.91</v>
      </c>
      <c r="T19" s="16">
        <v>18</v>
      </c>
      <c r="U19" s="23">
        <f t="shared" si="1"/>
        <v>9540</v>
      </c>
      <c r="V19" s="16"/>
      <c r="W19" s="115" t="s">
        <v>359</v>
      </c>
      <c r="X19" s="115">
        <v>4656178</v>
      </c>
      <c r="Y19" s="117">
        <f t="shared" si="0"/>
        <v>-2.7919816862720381E-4</v>
      </c>
    </row>
    <row r="20" spans="1:25">
      <c r="A20" s="16">
        <v>18</v>
      </c>
      <c r="B20" t="s">
        <v>162</v>
      </c>
      <c r="C20" t="s">
        <v>13</v>
      </c>
      <c r="D20">
        <v>4646651</v>
      </c>
      <c r="E20">
        <v>651028</v>
      </c>
      <c r="F20">
        <v>7.1067559999999999</v>
      </c>
      <c r="G20">
        <v>0</v>
      </c>
      <c r="H20">
        <v>91.545000000000002</v>
      </c>
      <c r="I20">
        <v>23.9</v>
      </c>
      <c r="J20">
        <v>423.2</v>
      </c>
      <c r="K20">
        <v>843.6</v>
      </c>
      <c r="L20">
        <v>1.0125999999999999</v>
      </c>
      <c r="M20">
        <v>87.171000000000006</v>
      </c>
      <c r="N20">
        <v>93.36</v>
      </c>
      <c r="O20">
        <v>89.063000000000002</v>
      </c>
      <c r="P20">
        <v>22.1</v>
      </c>
      <c r="Q20">
        <v>26.3</v>
      </c>
      <c r="R20">
        <v>23.3</v>
      </c>
      <c r="S20">
        <v>5.91</v>
      </c>
      <c r="T20" s="16">
        <v>17</v>
      </c>
      <c r="U20" s="23">
        <f t="shared" si="1"/>
        <v>10128</v>
      </c>
      <c r="V20" s="16"/>
      <c r="W20" s="115" t="s">
        <v>347</v>
      </c>
      <c r="X20" s="115">
        <v>4646644</v>
      </c>
      <c r="Y20" s="117">
        <f t="shared" si="0"/>
        <v>-1.5064613202753208E-4</v>
      </c>
    </row>
    <row r="21" spans="1:25">
      <c r="A21" s="16">
        <v>17</v>
      </c>
      <c r="B21" t="s">
        <v>163</v>
      </c>
      <c r="C21" t="s">
        <v>13</v>
      </c>
      <c r="D21">
        <v>4636523</v>
      </c>
      <c r="E21">
        <v>649634</v>
      </c>
      <c r="F21">
        <v>7.3524960000000004</v>
      </c>
      <c r="G21">
        <v>0</v>
      </c>
      <c r="H21">
        <v>92.177999999999997</v>
      </c>
      <c r="I21">
        <v>23.6</v>
      </c>
      <c r="J21">
        <v>376.1</v>
      </c>
      <c r="K21">
        <v>792</v>
      </c>
      <c r="L21">
        <v>1.0130999999999999</v>
      </c>
      <c r="M21">
        <v>89.003</v>
      </c>
      <c r="N21">
        <v>94.69</v>
      </c>
      <c r="O21">
        <v>92.388999999999996</v>
      </c>
      <c r="P21">
        <v>21.2</v>
      </c>
      <c r="Q21">
        <v>26.8</v>
      </c>
      <c r="R21">
        <v>22.9</v>
      </c>
      <c r="S21">
        <v>5.91</v>
      </c>
      <c r="T21" s="16">
        <v>16</v>
      </c>
      <c r="U21" s="23">
        <f t="shared" si="1"/>
        <v>8969</v>
      </c>
      <c r="V21" s="16"/>
      <c r="W21" s="115" t="s">
        <v>348</v>
      </c>
      <c r="X21" s="115">
        <v>4636517</v>
      </c>
      <c r="Y21" s="117">
        <f t="shared" si="0"/>
        <v>-1.2940731664912164E-4</v>
      </c>
    </row>
    <row r="22" spans="1:25">
      <c r="A22" s="16">
        <v>16</v>
      </c>
      <c r="B22" t="s">
        <v>164</v>
      </c>
      <c r="C22" t="s">
        <v>13</v>
      </c>
      <c r="D22">
        <v>4627554</v>
      </c>
      <c r="E22">
        <v>648408</v>
      </c>
      <c r="F22">
        <v>7.1700530000000002</v>
      </c>
      <c r="G22">
        <v>0</v>
      </c>
      <c r="H22">
        <v>90.09</v>
      </c>
      <c r="I22">
        <v>23.7</v>
      </c>
      <c r="J22">
        <v>399.6</v>
      </c>
      <c r="K22">
        <v>945.7</v>
      </c>
      <c r="L22">
        <v>1.0126999999999999</v>
      </c>
      <c r="M22">
        <v>87.242000000000004</v>
      </c>
      <c r="N22">
        <v>92.814999999999998</v>
      </c>
      <c r="O22">
        <v>89.995000000000005</v>
      </c>
      <c r="P22">
        <v>21.8</v>
      </c>
      <c r="Q22">
        <v>26.3</v>
      </c>
      <c r="R22">
        <v>23.4</v>
      </c>
      <c r="S22">
        <v>5.91</v>
      </c>
      <c r="T22" s="16">
        <v>15</v>
      </c>
      <c r="U22" s="23">
        <f t="shared" si="1"/>
        <v>9537</v>
      </c>
      <c r="V22" s="16"/>
      <c r="W22" s="115" t="s">
        <v>349</v>
      </c>
      <c r="X22" s="115">
        <v>4627540</v>
      </c>
      <c r="Y22" s="117">
        <f t="shared" si="0"/>
        <v>-3.0253563761561963E-4</v>
      </c>
    </row>
    <row r="23" spans="1:25" s="25" customFormat="1">
      <c r="A23" s="21">
        <v>15</v>
      </c>
      <c r="B23" t="s">
        <v>165</v>
      </c>
      <c r="C23" t="s">
        <v>13</v>
      </c>
      <c r="D23">
        <v>4618017</v>
      </c>
      <c r="E23">
        <v>647077</v>
      </c>
      <c r="F23">
        <v>7.2688189999999997</v>
      </c>
      <c r="G23">
        <v>0</v>
      </c>
      <c r="H23">
        <v>89.388000000000005</v>
      </c>
      <c r="I23">
        <v>23.4</v>
      </c>
      <c r="J23">
        <v>399.9</v>
      </c>
      <c r="K23">
        <v>927.4</v>
      </c>
      <c r="L23">
        <v>1.0128999999999999</v>
      </c>
      <c r="M23">
        <v>86.082999999999998</v>
      </c>
      <c r="N23">
        <v>92.869</v>
      </c>
      <c r="O23">
        <v>91.197000000000003</v>
      </c>
      <c r="P23">
        <v>21.2</v>
      </c>
      <c r="Q23">
        <v>26.4</v>
      </c>
      <c r="R23">
        <v>22.9</v>
      </c>
      <c r="S23">
        <v>5.91</v>
      </c>
      <c r="T23" s="22">
        <v>14</v>
      </c>
      <c r="U23" s="23">
        <f t="shared" si="1"/>
        <v>9527</v>
      </c>
      <c r="V23" s="24">
        <v>15</v>
      </c>
      <c r="W23" s="115" t="s">
        <v>350</v>
      </c>
      <c r="X23" s="115">
        <v>4618021</v>
      </c>
      <c r="Y23" s="117">
        <f t="shared" si="0"/>
        <v>8.6617264514643466E-5</v>
      </c>
    </row>
    <row r="24" spans="1:25">
      <c r="A24" s="16">
        <v>14</v>
      </c>
      <c r="B24" t="s">
        <v>166</v>
      </c>
      <c r="C24" t="s">
        <v>13</v>
      </c>
      <c r="D24">
        <v>4608490</v>
      </c>
      <c r="E24">
        <v>645739</v>
      </c>
      <c r="F24">
        <v>7.0298999999999996</v>
      </c>
      <c r="G24">
        <v>0</v>
      </c>
      <c r="H24">
        <v>88.628</v>
      </c>
      <c r="I24">
        <v>23.5</v>
      </c>
      <c r="J24">
        <v>458</v>
      </c>
      <c r="K24">
        <v>863.4</v>
      </c>
      <c r="L24">
        <v>1.0125</v>
      </c>
      <c r="M24">
        <v>86.369</v>
      </c>
      <c r="N24">
        <v>91.085999999999999</v>
      </c>
      <c r="O24">
        <v>87.834999999999994</v>
      </c>
      <c r="P24">
        <v>20.9</v>
      </c>
      <c r="Q24">
        <v>25.6</v>
      </c>
      <c r="R24">
        <v>22.8</v>
      </c>
      <c r="S24">
        <v>5.91</v>
      </c>
      <c r="T24" s="16">
        <v>13</v>
      </c>
      <c r="U24" s="23">
        <f t="shared" si="1"/>
        <v>10954</v>
      </c>
      <c r="V24" s="16"/>
      <c r="W24" s="115" t="s">
        <v>351</v>
      </c>
      <c r="X24" s="115">
        <v>4608494</v>
      </c>
      <c r="Y24" s="117">
        <f t="shared" si="0"/>
        <v>8.6796325916793649E-5</v>
      </c>
    </row>
    <row r="25" spans="1:25">
      <c r="A25" s="16">
        <v>13</v>
      </c>
      <c r="B25" t="s">
        <v>167</v>
      </c>
      <c r="C25" t="s">
        <v>13</v>
      </c>
      <c r="D25">
        <v>4597536</v>
      </c>
      <c r="E25">
        <v>644187</v>
      </c>
      <c r="F25">
        <v>7.0377200000000002</v>
      </c>
      <c r="G25">
        <v>0</v>
      </c>
      <c r="H25">
        <v>89.563999999999993</v>
      </c>
      <c r="I25">
        <v>23.5</v>
      </c>
      <c r="J25">
        <v>412.2</v>
      </c>
      <c r="K25">
        <v>1020.8</v>
      </c>
      <c r="L25">
        <v>1.0124</v>
      </c>
      <c r="M25">
        <v>86.287000000000006</v>
      </c>
      <c r="N25">
        <v>92.403000000000006</v>
      </c>
      <c r="O25">
        <v>88.156999999999996</v>
      </c>
      <c r="P25">
        <v>22</v>
      </c>
      <c r="Q25">
        <v>25.3</v>
      </c>
      <c r="R25">
        <v>23.4</v>
      </c>
      <c r="S25">
        <v>5.91</v>
      </c>
      <c r="T25" s="16">
        <v>12</v>
      </c>
      <c r="U25" s="23">
        <f t="shared" si="1"/>
        <v>9833</v>
      </c>
      <c r="V25" s="16"/>
      <c r="W25" s="115" t="s">
        <v>352</v>
      </c>
      <c r="X25" s="115">
        <v>4597540</v>
      </c>
      <c r="Y25" s="117">
        <f t="shared" si="0"/>
        <v>8.7003125145201921E-5</v>
      </c>
    </row>
    <row r="26" spans="1:25">
      <c r="A26" s="16">
        <v>12</v>
      </c>
      <c r="B26" t="s">
        <v>168</v>
      </c>
      <c r="C26" t="s">
        <v>13</v>
      </c>
      <c r="D26">
        <v>4587703</v>
      </c>
      <c r="E26">
        <v>642808</v>
      </c>
      <c r="F26">
        <v>7.1209429999999996</v>
      </c>
      <c r="G26">
        <v>0</v>
      </c>
      <c r="H26">
        <v>90.152000000000001</v>
      </c>
      <c r="I26">
        <v>23.6</v>
      </c>
      <c r="J26">
        <v>413.2</v>
      </c>
      <c r="K26">
        <v>813.1</v>
      </c>
      <c r="L26">
        <v>1.0125999999999999</v>
      </c>
      <c r="M26">
        <v>87.600999999999999</v>
      </c>
      <c r="N26">
        <v>91.936000000000007</v>
      </c>
      <c r="O26">
        <v>89.337999999999994</v>
      </c>
      <c r="P26">
        <v>22</v>
      </c>
      <c r="Q26">
        <v>25.7</v>
      </c>
      <c r="R26">
        <v>23.5</v>
      </c>
      <c r="S26">
        <v>5.91</v>
      </c>
      <c r="T26" s="16">
        <v>11</v>
      </c>
      <c r="U26" s="23">
        <f t="shared" si="1"/>
        <v>9879</v>
      </c>
      <c r="V26" s="16"/>
      <c r="W26" s="116">
        <v>41981.469583333332</v>
      </c>
      <c r="X26" s="115">
        <v>4587708</v>
      </c>
      <c r="Y26" s="117">
        <f t="shared" si="0"/>
        <v>1.0898700286077201E-4</v>
      </c>
    </row>
    <row r="27" spans="1:25">
      <c r="A27" s="16">
        <v>11</v>
      </c>
      <c r="B27" t="s">
        <v>169</v>
      </c>
      <c r="C27" t="s">
        <v>13</v>
      </c>
      <c r="D27">
        <v>4577824</v>
      </c>
      <c r="E27">
        <v>641429</v>
      </c>
      <c r="F27">
        <v>7.0578519999999996</v>
      </c>
      <c r="G27">
        <v>0</v>
      </c>
      <c r="H27">
        <v>92.349000000000004</v>
      </c>
      <c r="I27">
        <v>23.6</v>
      </c>
      <c r="J27">
        <v>424.8</v>
      </c>
      <c r="K27">
        <v>941.8</v>
      </c>
      <c r="L27">
        <v>1.0124</v>
      </c>
      <c r="M27">
        <v>87.947000000000003</v>
      </c>
      <c r="N27">
        <v>94.19</v>
      </c>
      <c r="O27">
        <v>88.492000000000004</v>
      </c>
      <c r="P27">
        <v>21.7</v>
      </c>
      <c r="Q27">
        <v>25.9</v>
      </c>
      <c r="R27">
        <v>23.6</v>
      </c>
      <c r="S27">
        <v>5.92</v>
      </c>
      <c r="T27" s="16">
        <v>10</v>
      </c>
      <c r="U27" s="23">
        <f t="shared" si="1"/>
        <v>10140</v>
      </c>
      <c r="V27" s="16"/>
      <c r="W27" s="116">
        <v>41951.461006944446</v>
      </c>
      <c r="X27" s="115">
        <v>4577829</v>
      </c>
      <c r="Y27" s="117">
        <f t="shared" si="0"/>
        <v>1.0922219814801792E-4</v>
      </c>
    </row>
    <row r="28" spans="1:25">
      <c r="A28" s="16">
        <v>10</v>
      </c>
      <c r="B28" t="s">
        <v>170</v>
      </c>
      <c r="C28" t="s">
        <v>13</v>
      </c>
      <c r="D28">
        <v>4567684</v>
      </c>
      <c r="E28">
        <v>640044</v>
      </c>
      <c r="F28">
        <v>7.4176840000000004</v>
      </c>
      <c r="G28">
        <v>0</v>
      </c>
      <c r="H28">
        <v>92.515000000000001</v>
      </c>
      <c r="I28">
        <v>23.4</v>
      </c>
      <c r="J28">
        <v>382.3</v>
      </c>
      <c r="K28">
        <v>897.8</v>
      </c>
      <c r="L28">
        <v>1.0133000000000001</v>
      </c>
      <c r="M28">
        <v>90.290999999999997</v>
      </c>
      <c r="N28">
        <v>94.454999999999998</v>
      </c>
      <c r="O28">
        <v>93.195999999999998</v>
      </c>
      <c r="P28">
        <v>21.4</v>
      </c>
      <c r="Q28">
        <v>26.6</v>
      </c>
      <c r="R28">
        <v>22.7</v>
      </c>
      <c r="S28">
        <v>5.92</v>
      </c>
      <c r="T28" s="16">
        <v>9</v>
      </c>
      <c r="U28" s="23">
        <f t="shared" si="1"/>
        <v>9125</v>
      </c>
      <c r="V28" s="16"/>
      <c r="W28" s="116">
        <v>41920.397789351853</v>
      </c>
      <c r="X28" s="115">
        <v>4567688</v>
      </c>
      <c r="Y28" s="117">
        <f t="shared" si="0"/>
        <v>8.7571732194646756E-5</v>
      </c>
    </row>
    <row r="29" spans="1:25">
      <c r="A29" s="16">
        <v>9</v>
      </c>
      <c r="B29" t="s">
        <v>171</v>
      </c>
      <c r="C29" t="s">
        <v>13</v>
      </c>
      <c r="D29">
        <v>4558559</v>
      </c>
      <c r="E29">
        <v>638802</v>
      </c>
      <c r="F29">
        <v>7.36442</v>
      </c>
      <c r="G29">
        <v>0</v>
      </c>
      <c r="H29">
        <v>90.808999999999997</v>
      </c>
      <c r="I29">
        <v>23.1</v>
      </c>
      <c r="J29">
        <v>425</v>
      </c>
      <c r="K29">
        <v>980.8</v>
      </c>
      <c r="L29">
        <v>1.0132000000000001</v>
      </c>
      <c r="M29">
        <v>87.486000000000004</v>
      </c>
      <c r="N29">
        <v>93.864999999999995</v>
      </c>
      <c r="O29">
        <v>92.293999999999997</v>
      </c>
      <c r="P29">
        <v>21.6</v>
      </c>
      <c r="Q29">
        <v>24.9</v>
      </c>
      <c r="R29">
        <v>22.2</v>
      </c>
      <c r="S29">
        <v>5.91</v>
      </c>
      <c r="T29" s="16">
        <v>8</v>
      </c>
      <c r="U29" s="23">
        <f t="shared" si="1"/>
        <v>10154</v>
      </c>
      <c r="V29" s="16"/>
      <c r="W29" s="116">
        <v>41890.409537037034</v>
      </c>
      <c r="X29" s="115">
        <v>4558562</v>
      </c>
      <c r="Y29" s="117">
        <f t="shared" si="0"/>
        <v>6.581027029994857E-5</v>
      </c>
    </row>
    <row r="30" spans="1:25" s="25" customFormat="1">
      <c r="A30" s="21">
        <v>8</v>
      </c>
      <c r="B30" s="103">
        <v>41859</v>
      </c>
      <c r="C30" s="104">
        <v>0.375</v>
      </c>
      <c r="D30" s="109">
        <v>4548405</v>
      </c>
      <c r="E30" s="109">
        <v>637394</v>
      </c>
      <c r="F30" s="106">
        <v>7.1684580000000002</v>
      </c>
      <c r="G30">
        <v>0</v>
      </c>
      <c r="H30" s="107">
        <v>90.150756999999999</v>
      </c>
      <c r="I30" s="108">
        <v>23.3</v>
      </c>
      <c r="J30" s="108">
        <v>458</v>
      </c>
      <c r="K30" s="108">
        <v>971.5</v>
      </c>
      <c r="L30" s="110">
        <v>1.0126999999999999</v>
      </c>
      <c r="M30" s="107">
        <v>86.207488999999995</v>
      </c>
      <c r="N30" s="107">
        <v>93.394203000000005</v>
      </c>
      <c r="O30" s="107">
        <v>89.864249999999998</v>
      </c>
      <c r="P30" s="108">
        <v>20.9</v>
      </c>
      <c r="Q30" s="108">
        <v>26</v>
      </c>
      <c r="R30" s="108">
        <v>23.1</v>
      </c>
      <c r="S30" s="108">
        <v>5.92</v>
      </c>
      <c r="T30" s="22">
        <v>7</v>
      </c>
      <c r="U30" s="23">
        <f t="shared" si="1"/>
        <v>10921</v>
      </c>
      <c r="V30" s="24">
        <v>8</v>
      </c>
      <c r="W30" s="116">
        <v>41859.490798611114</v>
      </c>
      <c r="X30" s="115">
        <v>4548415</v>
      </c>
      <c r="Y30" s="117">
        <f t="shared" si="0"/>
        <v>2.1985729063089821E-4</v>
      </c>
    </row>
    <row r="31" spans="1:25">
      <c r="A31" s="16">
        <v>7</v>
      </c>
      <c r="B31" s="103">
        <v>41858</v>
      </c>
      <c r="C31" s="104">
        <v>0.375</v>
      </c>
      <c r="D31" s="109">
        <v>4537484</v>
      </c>
      <c r="E31" s="109">
        <v>635872</v>
      </c>
      <c r="F31" s="106">
        <v>7.0018149999999997</v>
      </c>
      <c r="G31">
        <v>0</v>
      </c>
      <c r="H31" s="107">
        <v>89.625298000000001</v>
      </c>
      <c r="I31" s="108">
        <v>23.2</v>
      </c>
      <c r="J31" s="108">
        <v>397.4</v>
      </c>
      <c r="K31" s="108">
        <v>831.4</v>
      </c>
      <c r="L31" s="110">
        <v>1.0123</v>
      </c>
      <c r="M31" s="107">
        <v>85.967254999999994</v>
      </c>
      <c r="N31" s="107">
        <v>93.111320000000006</v>
      </c>
      <c r="O31" s="107">
        <v>87.646370000000005</v>
      </c>
      <c r="P31" s="108">
        <v>20.9</v>
      </c>
      <c r="Q31" s="108">
        <v>26</v>
      </c>
      <c r="R31" s="108">
        <v>23.4</v>
      </c>
      <c r="S31" s="108">
        <v>5.92</v>
      </c>
      <c r="T31" s="16">
        <v>6</v>
      </c>
      <c r="U31" s="23">
        <f t="shared" si="1"/>
        <v>9495</v>
      </c>
      <c r="V31" s="5"/>
      <c r="W31" s="116">
        <v>41828.394097222219</v>
      </c>
      <c r="X31" s="115">
        <v>4537502</v>
      </c>
      <c r="Y31" s="117">
        <f t="shared" si="0"/>
        <v>3.9669561368782524E-4</v>
      </c>
    </row>
    <row r="32" spans="1:25">
      <c r="A32" s="16">
        <v>6</v>
      </c>
      <c r="B32" s="103">
        <v>41857</v>
      </c>
      <c r="C32" s="104">
        <v>0.375</v>
      </c>
      <c r="D32" s="109">
        <v>4527989</v>
      </c>
      <c r="E32" s="109">
        <v>634540</v>
      </c>
      <c r="F32" s="106">
        <v>7.0173129999999997</v>
      </c>
      <c r="G32">
        <v>0</v>
      </c>
      <c r="H32" s="107">
        <v>89.491394</v>
      </c>
      <c r="I32" s="108">
        <v>23.4</v>
      </c>
      <c r="J32" s="108">
        <v>387.1</v>
      </c>
      <c r="K32" s="108">
        <v>945.4</v>
      </c>
      <c r="L32" s="110">
        <v>1.0124</v>
      </c>
      <c r="M32" s="107">
        <v>85.810371000000004</v>
      </c>
      <c r="N32" s="107">
        <v>92.782257000000001</v>
      </c>
      <c r="O32" s="107">
        <v>87.674216999999999</v>
      </c>
      <c r="P32" s="108">
        <v>21.2</v>
      </c>
      <c r="Q32" s="108">
        <v>26.5</v>
      </c>
      <c r="R32" s="108">
        <v>22.9</v>
      </c>
      <c r="S32" s="108">
        <v>5.92</v>
      </c>
      <c r="T32" s="16">
        <v>5</v>
      </c>
      <c r="U32" s="23">
        <f t="shared" si="1"/>
        <v>9217</v>
      </c>
      <c r="V32" s="5"/>
      <c r="W32" s="116">
        <v>41798.3984375</v>
      </c>
      <c r="X32" s="115">
        <v>4528007</v>
      </c>
      <c r="Y32" s="117">
        <f t="shared" si="0"/>
        <v>3.975274674985485E-4</v>
      </c>
    </row>
    <row r="33" spans="1:25">
      <c r="A33" s="16">
        <v>5</v>
      </c>
      <c r="B33" s="103">
        <v>41856</v>
      </c>
      <c r="C33" s="104">
        <v>0.375</v>
      </c>
      <c r="D33" s="109">
        <v>4518772</v>
      </c>
      <c r="E33" s="109">
        <v>633243</v>
      </c>
      <c r="F33" s="106">
        <v>7.0617679999999998</v>
      </c>
      <c r="G33">
        <v>0</v>
      </c>
      <c r="H33" s="107">
        <v>88.526229999999998</v>
      </c>
      <c r="I33" s="108">
        <v>23.7</v>
      </c>
      <c r="J33" s="108">
        <v>483.7</v>
      </c>
      <c r="K33" s="108">
        <v>952.9</v>
      </c>
      <c r="L33" s="110">
        <v>1.0125</v>
      </c>
      <c r="M33" s="107">
        <v>84.935897999999995</v>
      </c>
      <c r="N33" s="107">
        <v>91.030120999999994</v>
      </c>
      <c r="O33" s="107">
        <v>88.432891999999995</v>
      </c>
      <c r="P33" s="108">
        <v>22.2</v>
      </c>
      <c r="Q33" s="108">
        <v>25.8</v>
      </c>
      <c r="R33" s="108">
        <v>23.3</v>
      </c>
      <c r="S33" s="108">
        <v>5.92</v>
      </c>
      <c r="T33" s="16">
        <v>4</v>
      </c>
      <c r="U33" s="23">
        <f t="shared" si="1"/>
        <v>11572</v>
      </c>
      <c r="V33" s="5"/>
      <c r="W33" s="116">
        <v>41767.406990740739</v>
      </c>
      <c r="X33" s="115">
        <v>4518790</v>
      </c>
      <c r="Y33" s="117">
        <f t="shared" si="0"/>
        <v>3.9833830960844807E-4</v>
      </c>
    </row>
    <row r="34" spans="1:25">
      <c r="A34" s="16">
        <v>4</v>
      </c>
      <c r="B34" s="103">
        <v>41855</v>
      </c>
      <c r="C34" s="104">
        <v>0.375</v>
      </c>
      <c r="D34" s="109">
        <v>4507200</v>
      </c>
      <c r="E34" s="109">
        <v>631602</v>
      </c>
      <c r="F34" s="106">
        <v>6.9123939999999999</v>
      </c>
      <c r="G34">
        <v>0</v>
      </c>
      <c r="H34" s="107">
        <v>92.234154000000004</v>
      </c>
      <c r="I34" s="108">
        <v>23.5</v>
      </c>
      <c r="J34" s="108">
        <v>389.9</v>
      </c>
      <c r="K34" s="108">
        <v>758.7</v>
      </c>
      <c r="L34" s="110">
        <v>1.0122</v>
      </c>
      <c r="M34" s="107">
        <v>86.233742000000007</v>
      </c>
      <c r="N34" s="107">
        <v>94.097381999999996</v>
      </c>
      <c r="O34" s="107">
        <v>86.266541000000004</v>
      </c>
      <c r="P34" s="108">
        <v>21</v>
      </c>
      <c r="Q34" s="108">
        <v>26.4</v>
      </c>
      <c r="R34" s="108">
        <v>23</v>
      </c>
      <c r="S34" s="108">
        <v>5.92</v>
      </c>
      <c r="T34" s="16">
        <v>3</v>
      </c>
      <c r="U34" s="23">
        <f t="shared" si="1"/>
        <v>9308</v>
      </c>
      <c r="V34" s="5"/>
      <c r="W34" s="116">
        <v>41737.400185185186</v>
      </c>
      <c r="X34" s="115">
        <v>4507217</v>
      </c>
      <c r="Y34" s="117">
        <f t="shared" si="0"/>
        <v>3.7717429890449239E-4</v>
      </c>
    </row>
    <row r="35" spans="1:25">
      <c r="A35" s="16">
        <v>3</v>
      </c>
      <c r="B35" s="103">
        <v>41854</v>
      </c>
      <c r="C35" s="104">
        <v>0.375</v>
      </c>
      <c r="D35" s="109">
        <v>4497892</v>
      </c>
      <c r="E35" s="109">
        <v>630331</v>
      </c>
      <c r="F35" s="106">
        <v>7.4550679999999998</v>
      </c>
      <c r="G35">
        <v>0</v>
      </c>
      <c r="H35" s="107">
        <v>92.220909000000006</v>
      </c>
      <c r="I35" s="108">
        <v>24.5</v>
      </c>
      <c r="J35" s="108">
        <v>280.5</v>
      </c>
      <c r="K35" s="108">
        <v>795.4</v>
      </c>
      <c r="L35" s="110">
        <v>1.0133000000000001</v>
      </c>
      <c r="M35" s="107">
        <v>90.771652000000003</v>
      </c>
      <c r="N35" s="107">
        <v>94.608993999999996</v>
      </c>
      <c r="O35" s="107">
        <v>93.749190999999996</v>
      </c>
      <c r="P35" s="108">
        <v>20.8</v>
      </c>
      <c r="Q35" s="108">
        <v>32.1</v>
      </c>
      <c r="R35" s="108">
        <v>22.8</v>
      </c>
      <c r="S35" s="108">
        <v>5.92</v>
      </c>
      <c r="T35" s="16">
        <v>2</v>
      </c>
      <c r="U35" s="23">
        <f t="shared" si="1"/>
        <v>6706</v>
      </c>
      <c r="V35" s="5"/>
      <c r="W35" s="116">
        <v>41706.387511574074</v>
      </c>
      <c r="X35" s="115">
        <v>4497903</v>
      </c>
      <c r="Y35" s="117">
        <f>((X35*100)/D35)-100</f>
        <v>2.4455900675945941E-4</v>
      </c>
    </row>
    <row r="36" spans="1:25">
      <c r="A36" s="16">
        <v>2</v>
      </c>
      <c r="B36" s="103">
        <v>41853</v>
      </c>
      <c r="C36" s="104">
        <v>0.375</v>
      </c>
      <c r="D36" s="109">
        <v>4491186</v>
      </c>
      <c r="E36" s="109">
        <v>629419</v>
      </c>
      <c r="F36" s="106">
        <v>7.3198530000000002</v>
      </c>
      <c r="G36">
        <v>0</v>
      </c>
      <c r="H36" s="107">
        <v>89.943741000000003</v>
      </c>
      <c r="I36" s="108">
        <v>23.1</v>
      </c>
      <c r="J36" s="108">
        <v>319.89999999999998</v>
      </c>
      <c r="K36" s="108">
        <v>853.3</v>
      </c>
      <c r="L36" s="110">
        <v>1.0133000000000001</v>
      </c>
      <c r="M36" s="107">
        <v>86.860473999999996</v>
      </c>
      <c r="N36" s="107">
        <v>92.514938000000001</v>
      </c>
      <c r="O36" s="107">
        <v>91.270026999999999</v>
      </c>
      <c r="P36" s="108">
        <v>18.8</v>
      </c>
      <c r="Q36" s="108">
        <v>26.1</v>
      </c>
      <c r="R36" s="108">
        <v>21.1</v>
      </c>
      <c r="S36" s="108">
        <v>5.92</v>
      </c>
      <c r="T36" s="16">
        <v>1</v>
      </c>
      <c r="U36" s="23">
        <f t="shared" si="1"/>
        <v>7599</v>
      </c>
      <c r="V36" s="5"/>
      <c r="W36" s="116">
        <v>41678.394756944443</v>
      </c>
      <c r="X36" s="115">
        <v>4491190</v>
      </c>
      <c r="Y36" s="117">
        <f t="shared" ref="Y36:Y37" si="2">((X36*100)/D36)-100</f>
        <v>8.9063334272054817E-5</v>
      </c>
    </row>
    <row r="37" spans="1:25">
      <c r="A37" s="16">
        <v>1</v>
      </c>
      <c r="B37" s="103">
        <v>41852</v>
      </c>
      <c r="C37" s="104">
        <v>0.375</v>
      </c>
      <c r="D37" s="109">
        <v>4483587</v>
      </c>
      <c r="E37" s="109">
        <v>628355</v>
      </c>
      <c r="F37" s="106">
        <v>7.1184089999999998</v>
      </c>
      <c r="G37">
        <v>0</v>
      </c>
      <c r="H37" s="107">
        <v>89.247803000000005</v>
      </c>
      <c r="I37" s="108">
        <v>23.2</v>
      </c>
      <c r="J37" s="108">
        <v>400.5</v>
      </c>
      <c r="K37" s="108">
        <v>837.9</v>
      </c>
      <c r="L37" s="110">
        <v>1.0125999999999999</v>
      </c>
      <c r="M37" s="107">
        <v>84.573311000000004</v>
      </c>
      <c r="N37" s="107">
        <v>91.876884000000004</v>
      </c>
      <c r="O37" s="107">
        <v>89.041374000000005</v>
      </c>
      <c r="P37" s="108">
        <v>21.2</v>
      </c>
      <c r="Q37" s="108">
        <v>25.9</v>
      </c>
      <c r="R37" s="108">
        <v>22.7</v>
      </c>
      <c r="S37" s="108">
        <v>5.92</v>
      </c>
      <c r="T37" s="1"/>
      <c r="U37" s="26"/>
      <c r="V37" s="5"/>
      <c r="W37" s="116">
        <v>41647.397233796299</v>
      </c>
      <c r="X37" s="115">
        <v>4483597</v>
      </c>
      <c r="Y37" s="117">
        <f t="shared" si="2"/>
        <v>2.2303570779058646E-4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J13" sqref="J13"/>
    </sheetView>
  </sheetViews>
  <sheetFormatPr baseColWidth="10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B6" t="s">
        <v>554</v>
      </c>
      <c r="C6" t="s">
        <v>13</v>
      </c>
      <c r="D6">
        <v>7144028</v>
      </c>
      <c r="E6">
        <v>1331994</v>
      </c>
      <c r="F6">
        <v>7.2323409999999999</v>
      </c>
      <c r="G6">
        <v>0</v>
      </c>
      <c r="H6">
        <v>92.385999999999996</v>
      </c>
      <c r="I6">
        <v>25.2</v>
      </c>
      <c r="J6">
        <v>29.4</v>
      </c>
      <c r="K6">
        <v>166.9</v>
      </c>
      <c r="L6">
        <v>1.0129999999999999</v>
      </c>
      <c r="M6">
        <v>89.066000000000003</v>
      </c>
      <c r="N6">
        <v>94.343000000000004</v>
      </c>
      <c r="O6">
        <v>90.236999999999995</v>
      </c>
      <c r="P6">
        <v>18</v>
      </c>
      <c r="Q6">
        <v>36.4</v>
      </c>
      <c r="R6">
        <v>21.6</v>
      </c>
      <c r="S6">
        <v>5.43</v>
      </c>
      <c r="T6" s="22">
        <v>31</v>
      </c>
      <c r="U6" s="23">
        <f>D6-D7</f>
        <v>736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B7" t="s">
        <v>555</v>
      </c>
      <c r="C7" t="s">
        <v>13</v>
      </c>
      <c r="D7">
        <v>7143292</v>
      </c>
      <c r="E7">
        <v>1331894</v>
      </c>
      <c r="F7">
        <v>7.5340360000000004</v>
      </c>
      <c r="G7">
        <v>0</v>
      </c>
      <c r="H7">
        <v>92.900999999999996</v>
      </c>
      <c r="I7">
        <v>23</v>
      </c>
      <c r="J7">
        <v>18.399999999999999</v>
      </c>
      <c r="K7">
        <v>87.5</v>
      </c>
      <c r="L7">
        <v>1.0142</v>
      </c>
      <c r="M7">
        <v>91.257000000000005</v>
      </c>
      <c r="N7">
        <v>94.994</v>
      </c>
      <c r="O7">
        <v>93.05</v>
      </c>
      <c r="P7">
        <v>17.5</v>
      </c>
      <c r="Q7">
        <v>30.7</v>
      </c>
      <c r="R7">
        <v>18</v>
      </c>
      <c r="S7">
        <v>5.45</v>
      </c>
      <c r="T7" s="16">
        <v>30</v>
      </c>
      <c r="U7" s="23">
        <f>D7-D8</f>
        <v>423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B8" t="s">
        <v>150</v>
      </c>
      <c r="C8" t="s">
        <v>13</v>
      </c>
      <c r="D8">
        <v>7142869</v>
      </c>
      <c r="E8">
        <v>1331836</v>
      </c>
      <c r="F8">
        <v>7.4746090000000001</v>
      </c>
      <c r="G8">
        <v>0</v>
      </c>
      <c r="H8">
        <v>90.316000000000003</v>
      </c>
      <c r="I8">
        <v>22.9</v>
      </c>
      <c r="J8">
        <v>131.6</v>
      </c>
      <c r="K8">
        <v>163.69999999999999</v>
      </c>
      <c r="L8">
        <v>1.0139</v>
      </c>
      <c r="M8">
        <v>85.867000000000004</v>
      </c>
      <c r="N8">
        <v>93.48</v>
      </c>
      <c r="O8">
        <v>92.762</v>
      </c>
      <c r="P8">
        <v>19.399999999999999</v>
      </c>
      <c r="Q8">
        <v>27.7</v>
      </c>
      <c r="R8">
        <v>19.399999999999999</v>
      </c>
      <c r="S8">
        <v>5.44</v>
      </c>
      <c r="T8" s="16">
        <v>29</v>
      </c>
      <c r="U8" s="23">
        <f>D8-D9</f>
        <v>3143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7139726</v>
      </c>
      <c r="E9">
        <v>1331399</v>
      </c>
      <c r="F9">
        <v>7.0367430000000004</v>
      </c>
      <c r="G9">
        <v>0</v>
      </c>
      <c r="H9">
        <v>89.277000000000001</v>
      </c>
      <c r="I9">
        <v>23.4</v>
      </c>
      <c r="J9">
        <v>136.9</v>
      </c>
      <c r="K9">
        <v>171.2</v>
      </c>
      <c r="L9">
        <v>1.0125999999999999</v>
      </c>
      <c r="M9">
        <v>85.314999999999998</v>
      </c>
      <c r="N9">
        <v>93.082999999999998</v>
      </c>
      <c r="O9">
        <v>87.599000000000004</v>
      </c>
      <c r="P9">
        <v>20.7</v>
      </c>
      <c r="Q9">
        <v>27</v>
      </c>
      <c r="R9">
        <v>21.9</v>
      </c>
      <c r="S9">
        <v>5.45</v>
      </c>
      <c r="T9" s="22">
        <v>28</v>
      </c>
      <c r="U9" s="23">
        <f t="shared" ref="U9:U36" si="1">D9-D10</f>
        <v>3289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7136437</v>
      </c>
      <c r="E10">
        <v>1330937</v>
      </c>
      <c r="F10">
        <v>6.9786330000000003</v>
      </c>
      <c r="G10">
        <v>0</v>
      </c>
      <c r="H10">
        <v>89.239000000000004</v>
      </c>
      <c r="I10">
        <v>23.2</v>
      </c>
      <c r="J10">
        <v>139.5</v>
      </c>
      <c r="K10">
        <v>169.9</v>
      </c>
      <c r="L10">
        <v>1.0125</v>
      </c>
      <c r="M10">
        <v>85.787999999999997</v>
      </c>
      <c r="N10">
        <v>91.777000000000001</v>
      </c>
      <c r="O10">
        <v>86.691999999999993</v>
      </c>
      <c r="P10">
        <v>20.8</v>
      </c>
      <c r="Q10">
        <v>28</v>
      </c>
      <c r="R10">
        <v>21.6</v>
      </c>
      <c r="S10">
        <v>5.45</v>
      </c>
      <c r="T10" s="16">
        <v>27</v>
      </c>
      <c r="U10" s="23">
        <f t="shared" si="1"/>
        <v>3345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7133092</v>
      </c>
      <c r="E11">
        <v>1330467</v>
      </c>
      <c r="F11">
        <v>7.1141300000000003</v>
      </c>
      <c r="G11">
        <v>0</v>
      </c>
      <c r="H11">
        <v>88.984999999999999</v>
      </c>
      <c r="I11">
        <v>23.1</v>
      </c>
      <c r="J11">
        <v>136.9</v>
      </c>
      <c r="K11">
        <v>171.8</v>
      </c>
      <c r="L11">
        <v>1.0127999999999999</v>
      </c>
      <c r="M11">
        <v>86.046999999999997</v>
      </c>
      <c r="N11">
        <v>92.462999999999994</v>
      </c>
      <c r="O11">
        <v>88.447000000000003</v>
      </c>
      <c r="P11">
        <v>20.399999999999999</v>
      </c>
      <c r="Q11">
        <v>27.2</v>
      </c>
      <c r="R11">
        <v>21.2</v>
      </c>
      <c r="S11">
        <v>5.45</v>
      </c>
      <c r="T11" s="16">
        <v>26</v>
      </c>
      <c r="U11" s="23">
        <f t="shared" si="1"/>
        <v>3275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7129817</v>
      </c>
      <c r="E12">
        <v>1330006</v>
      </c>
      <c r="F12">
        <v>6.934463</v>
      </c>
      <c r="G12">
        <v>0</v>
      </c>
      <c r="H12">
        <v>88.262</v>
      </c>
      <c r="I12">
        <v>22.8</v>
      </c>
      <c r="J12">
        <v>141.1</v>
      </c>
      <c r="K12">
        <v>172.8</v>
      </c>
      <c r="L12">
        <v>1.0124</v>
      </c>
      <c r="M12">
        <v>84.489000000000004</v>
      </c>
      <c r="N12">
        <v>91.355000000000004</v>
      </c>
      <c r="O12">
        <v>85.95</v>
      </c>
      <c r="P12">
        <v>20.100000000000001</v>
      </c>
      <c r="Q12">
        <v>26.7</v>
      </c>
      <c r="R12">
        <v>21.2</v>
      </c>
      <c r="S12">
        <v>5.44</v>
      </c>
      <c r="T12" s="16">
        <v>25</v>
      </c>
      <c r="U12" s="23">
        <f t="shared" si="1"/>
        <v>3388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7126429</v>
      </c>
      <c r="E13">
        <v>1329526</v>
      </c>
      <c r="F13">
        <v>7.0191109999999997</v>
      </c>
      <c r="G13">
        <v>0</v>
      </c>
      <c r="H13">
        <v>92.164000000000001</v>
      </c>
      <c r="I13">
        <v>20.7</v>
      </c>
      <c r="J13">
        <v>38.9</v>
      </c>
      <c r="K13">
        <v>227.4</v>
      </c>
      <c r="L13">
        <v>1.0126999999999999</v>
      </c>
      <c r="M13">
        <v>85.971999999999994</v>
      </c>
      <c r="N13">
        <v>94.317999999999998</v>
      </c>
      <c r="O13">
        <v>87.043000000000006</v>
      </c>
      <c r="P13">
        <v>13.4</v>
      </c>
      <c r="Q13">
        <v>31.7</v>
      </c>
      <c r="R13">
        <v>21</v>
      </c>
      <c r="S13">
        <v>5.45</v>
      </c>
      <c r="T13" s="16">
        <v>24</v>
      </c>
      <c r="U13" s="23">
        <f t="shared" si="1"/>
        <v>943</v>
      </c>
      <c r="V13" s="16"/>
      <c r="W13" s="115" t="s">
        <v>363</v>
      </c>
      <c r="X13" s="115">
        <v>7126429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7125486</v>
      </c>
      <c r="E14">
        <v>1329397</v>
      </c>
      <c r="F14">
        <v>7.6587759999999996</v>
      </c>
      <c r="G14">
        <v>0</v>
      </c>
      <c r="H14">
        <v>92.231999999999999</v>
      </c>
      <c r="I14">
        <v>21</v>
      </c>
      <c r="J14">
        <v>48.7</v>
      </c>
      <c r="K14">
        <v>178.3</v>
      </c>
      <c r="L14">
        <v>1.0150999999999999</v>
      </c>
      <c r="M14">
        <v>90.125</v>
      </c>
      <c r="N14">
        <v>94.879000000000005</v>
      </c>
      <c r="O14">
        <v>93.010999999999996</v>
      </c>
      <c r="P14">
        <v>13.3</v>
      </c>
      <c r="Q14">
        <v>30</v>
      </c>
      <c r="R14">
        <v>13.4</v>
      </c>
      <c r="S14">
        <v>5.45</v>
      </c>
      <c r="T14" s="16">
        <v>23</v>
      </c>
      <c r="U14" s="23">
        <f t="shared" si="1"/>
        <v>1139</v>
      </c>
      <c r="V14" s="16"/>
      <c r="W14" s="115" t="s">
        <v>364</v>
      </c>
      <c r="X14" s="115">
        <v>7125486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7124347</v>
      </c>
      <c r="E15">
        <v>1329241</v>
      </c>
      <c r="F15">
        <v>7.3091309999999998</v>
      </c>
      <c r="G15">
        <v>0</v>
      </c>
      <c r="H15">
        <v>90.47</v>
      </c>
      <c r="I15">
        <v>23.4</v>
      </c>
      <c r="J15">
        <v>134.30000000000001</v>
      </c>
      <c r="K15">
        <v>182.5</v>
      </c>
      <c r="L15">
        <v>1.0134000000000001</v>
      </c>
      <c r="M15">
        <v>87.275000000000006</v>
      </c>
      <c r="N15">
        <v>93.066000000000003</v>
      </c>
      <c r="O15">
        <v>90.83</v>
      </c>
      <c r="P15">
        <v>20.2</v>
      </c>
      <c r="Q15">
        <v>28.1</v>
      </c>
      <c r="R15">
        <v>20.3</v>
      </c>
      <c r="S15">
        <v>5.46</v>
      </c>
      <c r="T15" s="16">
        <v>22</v>
      </c>
      <c r="U15" s="23">
        <f t="shared" si="1"/>
        <v>3212</v>
      </c>
      <c r="V15" s="16"/>
      <c r="W15" s="115" t="s">
        <v>365</v>
      </c>
      <c r="X15" s="115">
        <v>7124340</v>
      </c>
      <c r="Y15" s="117">
        <f t="shared" si="0"/>
        <v>-9.8254618990267772E-5</v>
      </c>
    </row>
    <row r="16" spans="1:25" s="25" customFormat="1">
      <c r="A16" s="21">
        <v>22</v>
      </c>
      <c r="B16" t="s">
        <v>158</v>
      </c>
      <c r="C16" t="s">
        <v>13</v>
      </c>
      <c r="D16">
        <v>7121135</v>
      </c>
      <c r="E16">
        <v>1328795</v>
      </c>
      <c r="F16">
        <v>7.0735070000000002</v>
      </c>
      <c r="G16">
        <v>0</v>
      </c>
      <c r="H16">
        <v>89.602999999999994</v>
      </c>
      <c r="I16">
        <v>23.2</v>
      </c>
      <c r="J16">
        <v>145.9</v>
      </c>
      <c r="K16">
        <v>181.6</v>
      </c>
      <c r="L16">
        <v>1.0126999999999999</v>
      </c>
      <c r="M16">
        <v>85.55</v>
      </c>
      <c r="N16">
        <v>92.566000000000003</v>
      </c>
      <c r="O16">
        <v>88.064999999999998</v>
      </c>
      <c r="P16">
        <v>20.9</v>
      </c>
      <c r="Q16">
        <v>27.3</v>
      </c>
      <c r="R16">
        <v>21.7</v>
      </c>
      <c r="S16">
        <v>5.45</v>
      </c>
      <c r="T16" s="22">
        <v>21</v>
      </c>
      <c r="U16" s="23">
        <f t="shared" si="1"/>
        <v>3502</v>
      </c>
      <c r="V16" s="24">
        <v>22</v>
      </c>
      <c r="W16" s="115" t="s">
        <v>366</v>
      </c>
      <c r="X16" s="115">
        <v>7121128</v>
      </c>
      <c r="Y16" s="117">
        <f t="shared" si="0"/>
        <v>-9.8298936890728328E-5</v>
      </c>
    </row>
    <row r="17" spans="1:25">
      <c r="A17" s="16">
        <v>21</v>
      </c>
      <c r="B17" t="s">
        <v>159</v>
      </c>
      <c r="C17" t="s">
        <v>13</v>
      </c>
      <c r="D17">
        <v>7117633</v>
      </c>
      <c r="E17">
        <v>1328305</v>
      </c>
      <c r="F17">
        <v>7.0433440000000003</v>
      </c>
      <c r="G17">
        <v>0</v>
      </c>
      <c r="H17">
        <v>89.239000000000004</v>
      </c>
      <c r="I17">
        <v>22.9</v>
      </c>
      <c r="J17">
        <v>146.5</v>
      </c>
      <c r="K17">
        <v>173.8</v>
      </c>
      <c r="L17">
        <v>1.0125999999999999</v>
      </c>
      <c r="M17">
        <v>86.789000000000001</v>
      </c>
      <c r="N17">
        <v>91.977000000000004</v>
      </c>
      <c r="O17">
        <v>87.606999999999999</v>
      </c>
      <c r="P17">
        <v>21.1</v>
      </c>
      <c r="Q17">
        <v>26.4</v>
      </c>
      <c r="R17">
        <v>21.6</v>
      </c>
      <c r="S17">
        <v>5.45</v>
      </c>
      <c r="T17" s="16">
        <v>20</v>
      </c>
      <c r="U17" s="23">
        <f t="shared" si="1"/>
        <v>3514</v>
      </c>
      <c r="V17" s="16"/>
      <c r="W17" s="115" t="s">
        <v>367</v>
      </c>
      <c r="X17" s="115">
        <v>7117625</v>
      </c>
      <c r="Y17" s="117">
        <f t="shared" si="0"/>
        <v>-1.1239691622222381E-4</v>
      </c>
    </row>
    <row r="18" spans="1:25">
      <c r="A18" s="16">
        <v>20</v>
      </c>
      <c r="B18" t="s">
        <v>160</v>
      </c>
      <c r="C18" t="s">
        <v>13</v>
      </c>
      <c r="D18">
        <v>7114119</v>
      </c>
      <c r="E18">
        <v>1327812</v>
      </c>
      <c r="F18">
        <v>7.0918510000000001</v>
      </c>
      <c r="G18">
        <v>0</v>
      </c>
      <c r="H18">
        <v>89.087000000000003</v>
      </c>
      <c r="I18">
        <v>22.9</v>
      </c>
      <c r="J18">
        <v>137.1</v>
      </c>
      <c r="K18">
        <v>205.4</v>
      </c>
      <c r="L18">
        <v>1.0126999999999999</v>
      </c>
      <c r="M18">
        <v>86.5</v>
      </c>
      <c r="N18">
        <v>91.103999999999999</v>
      </c>
      <c r="O18">
        <v>88.412000000000006</v>
      </c>
      <c r="P18">
        <v>21.1</v>
      </c>
      <c r="Q18">
        <v>26.4</v>
      </c>
      <c r="R18">
        <v>22</v>
      </c>
      <c r="S18">
        <v>5.47</v>
      </c>
      <c r="T18" s="16">
        <v>19</v>
      </c>
      <c r="U18" s="23">
        <f t="shared" si="1"/>
        <v>3287</v>
      </c>
      <c r="V18" s="16"/>
      <c r="W18" s="115" t="s">
        <v>368</v>
      </c>
      <c r="X18" s="115">
        <v>7114112</v>
      </c>
      <c r="Y18" s="117">
        <f t="shared" si="0"/>
        <v>-9.8395880073098851E-5</v>
      </c>
    </row>
    <row r="19" spans="1:25">
      <c r="A19" s="16">
        <v>19</v>
      </c>
      <c r="B19" t="s">
        <v>161</v>
      </c>
      <c r="C19" t="s">
        <v>13</v>
      </c>
      <c r="D19">
        <v>7110832</v>
      </c>
      <c r="E19">
        <v>1327350</v>
      </c>
      <c r="F19">
        <v>7.0848719999999998</v>
      </c>
      <c r="G19">
        <v>0</v>
      </c>
      <c r="H19">
        <v>89.575999999999993</v>
      </c>
      <c r="I19">
        <v>22.7</v>
      </c>
      <c r="J19">
        <v>151.5</v>
      </c>
      <c r="K19">
        <v>274.3</v>
      </c>
      <c r="L19">
        <v>1.0126999999999999</v>
      </c>
      <c r="M19">
        <v>87.093999999999994</v>
      </c>
      <c r="N19">
        <v>91.528999999999996</v>
      </c>
      <c r="O19">
        <v>88.078000000000003</v>
      </c>
      <c r="P19">
        <v>20.9</v>
      </c>
      <c r="Q19">
        <v>26.5</v>
      </c>
      <c r="R19">
        <v>21.3</v>
      </c>
      <c r="S19">
        <v>5.47</v>
      </c>
      <c r="T19" s="16">
        <v>18</v>
      </c>
      <c r="U19" s="23">
        <f t="shared" si="1"/>
        <v>3629</v>
      </c>
      <c r="V19" s="16"/>
      <c r="W19" s="115" t="s">
        <v>369</v>
      </c>
      <c r="X19" s="115">
        <v>7110831</v>
      </c>
      <c r="Y19" s="117">
        <f t="shared" si="0"/>
        <v>-1.4063051978041585E-5</v>
      </c>
    </row>
    <row r="20" spans="1:25">
      <c r="A20" s="16">
        <v>18</v>
      </c>
      <c r="B20" t="s">
        <v>162</v>
      </c>
      <c r="C20" t="s">
        <v>13</v>
      </c>
      <c r="D20">
        <v>7107203</v>
      </c>
      <c r="E20">
        <v>1326843</v>
      </c>
      <c r="F20">
        <v>7.1815579999999999</v>
      </c>
      <c r="G20">
        <v>0</v>
      </c>
      <c r="H20">
        <v>92.028999999999996</v>
      </c>
      <c r="I20">
        <v>23.6</v>
      </c>
      <c r="J20">
        <v>26.3</v>
      </c>
      <c r="K20">
        <v>219.3</v>
      </c>
      <c r="L20">
        <v>1.0129999999999999</v>
      </c>
      <c r="M20">
        <v>87.787999999999997</v>
      </c>
      <c r="N20">
        <v>93.733000000000004</v>
      </c>
      <c r="O20">
        <v>89.328999999999994</v>
      </c>
      <c r="P20">
        <v>14.2</v>
      </c>
      <c r="Q20">
        <v>33.4</v>
      </c>
      <c r="R20">
        <v>21.1</v>
      </c>
      <c r="S20">
        <v>5.46</v>
      </c>
      <c r="T20" s="16">
        <v>17</v>
      </c>
      <c r="U20" s="23">
        <f t="shared" si="1"/>
        <v>666</v>
      </c>
      <c r="V20" s="16"/>
      <c r="W20" s="114" t="s">
        <v>360</v>
      </c>
      <c r="X20" s="114">
        <v>7107195</v>
      </c>
      <c r="Y20" s="117">
        <f t="shared" si="0"/>
        <v>-1.1256186154184888E-4</v>
      </c>
    </row>
    <row r="21" spans="1:25">
      <c r="A21" s="16">
        <v>17</v>
      </c>
      <c r="B21" t="s">
        <v>163</v>
      </c>
      <c r="C21" t="s">
        <v>13</v>
      </c>
      <c r="D21">
        <v>7106537</v>
      </c>
      <c r="E21">
        <v>1326752</v>
      </c>
      <c r="F21">
        <v>7.612114</v>
      </c>
      <c r="G21">
        <v>0</v>
      </c>
      <c r="H21">
        <v>92.635999999999996</v>
      </c>
      <c r="I21">
        <v>20</v>
      </c>
      <c r="J21">
        <v>61.7</v>
      </c>
      <c r="K21">
        <v>169.8</v>
      </c>
      <c r="L21">
        <v>1.0148999999999999</v>
      </c>
      <c r="M21">
        <v>89.683999999999997</v>
      </c>
      <c r="N21">
        <v>95.061000000000007</v>
      </c>
      <c r="O21">
        <v>92.710999999999999</v>
      </c>
      <c r="P21">
        <v>13.5</v>
      </c>
      <c r="Q21">
        <v>27.5</v>
      </c>
      <c r="R21">
        <v>14.2</v>
      </c>
      <c r="S21">
        <v>5.46</v>
      </c>
      <c r="T21" s="16">
        <v>16</v>
      </c>
      <c r="U21" s="23">
        <f t="shared" si="1"/>
        <v>1465</v>
      </c>
      <c r="V21" s="16"/>
      <c r="W21" s="114" t="s">
        <v>361</v>
      </c>
      <c r="X21" s="114">
        <v>7106537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7105072</v>
      </c>
      <c r="E22">
        <v>1326550</v>
      </c>
      <c r="F22">
        <v>7.2519070000000001</v>
      </c>
      <c r="G22">
        <v>0</v>
      </c>
      <c r="H22">
        <v>90.558000000000007</v>
      </c>
      <c r="I22">
        <v>23.2</v>
      </c>
      <c r="J22">
        <v>113</v>
      </c>
      <c r="K22">
        <v>235.1</v>
      </c>
      <c r="L22">
        <v>1.0129999999999999</v>
      </c>
      <c r="M22">
        <v>87.82</v>
      </c>
      <c r="N22">
        <v>93.164000000000001</v>
      </c>
      <c r="O22">
        <v>90.641999999999996</v>
      </c>
      <c r="P22">
        <v>20.5</v>
      </c>
      <c r="Q22">
        <v>28.2</v>
      </c>
      <c r="R22">
        <v>22</v>
      </c>
      <c r="S22">
        <v>5.47</v>
      </c>
      <c r="T22" s="16">
        <v>15</v>
      </c>
      <c r="U22" s="23">
        <f t="shared" si="1"/>
        <v>2706</v>
      </c>
      <c r="V22" s="16"/>
      <c r="W22" s="199" t="s">
        <v>196</v>
      </c>
      <c r="X22" s="199"/>
      <c r="Y22" s="117">
        <f t="shared" si="0"/>
        <v>-100</v>
      </c>
    </row>
    <row r="23" spans="1:25" s="25" customFormat="1">
      <c r="A23" s="21">
        <v>15</v>
      </c>
      <c r="B23" t="s">
        <v>165</v>
      </c>
      <c r="C23" t="s">
        <v>13</v>
      </c>
      <c r="D23">
        <v>7102366</v>
      </c>
      <c r="E23">
        <v>1326176</v>
      </c>
      <c r="F23">
        <v>7.3573919999999999</v>
      </c>
      <c r="G23">
        <v>0</v>
      </c>
      <c r="H23">
        <v>89.853999999999999</v>
      </c>
      <c r="I23">
        <v>22.7</v>
      </c>
      <c r="J23">
        <v>144.4</v>
      </c>
      <c r="K23">
        <v>179.4</v>
      </c>
      <c r="L23">
        <v>1.0134000000000001</v>
      </c>
      <c r="M23">
        <v>86.629000000000005</v>
      </c>
      <c r="N23">
        <v>93.277000000000001</v>
      </c>
      <c r="O23">
        <v>91.57</v>
      </c>
      <c r="P23">
        <v>20.5</v>
      </c>
      <c r="Q23">
        <v>27</v>
      </c>
      <c r="R23">
        <v>20.5</v>
      </c>
      <c r="S23">
        <v>5.47</v>
      </c>
      <c r="T23" s="22">
        <v>14</v>
      </c>
      <c r="U23" s="23">
        <f t="shared" si="1"/>
        <v>3460</v>
      </c>
      <c r="V23" s="24">
        <v>15</v>
      </c>
      <c r="W23" s="199"/>
      <c r="X23" s="199"/>
      <c r="Y23" s="117">
        <f t="shared" si="0"/>
        <v>-100</v>
      </c>
    </row>
    <row r="24" spans="1:25">
      <c r="A24" s="16">
        <v>14</v>
      </c>
      <c r="B24" t="s">
        <v>166</v>
      </c>
      <c r="C24" t="s">
        <v>13</v>
      </c>
      <c r="D24">
        <v>7098906</v>
      </c>
      <c r="E24">
        <v>1325694</v>
      </c>
      <c r="F24">
        <v>7.0970360000000001</v>
      </c>
      <c r="G24">
        <v>0</v>
      </c>
      <c r="H24">
        <v>89.123000000000005</v>
      </c>
      <c r="I24">
        <v>23.1</v>
      </c>
      <c r="J24">
        <v>143.1</v>
      </c>
      <c r="K24">
        <v>176.2</v>
      </c>
      <c r="L24">
        <v>1.0127999999999999</v>
      </c>
      <c r="M24">
        <v>86.843999999999994</v>
      </c>
      <c r="N24">
        <v>91.534999999999997</v>
      </c>
      <c r="O24">
        <v>88.162999999999997</v>
      </c>
      <c r="P24">
        <v>20.6</v>
      </c>
      <c r="Q24">
        <v>26.9</v>
      </c>
      <c r="R24">
        <v>21.1</v>
      </c>
      <c r="S24">
        <v>5.47</v>
      </c>
      <c r="T24" s="16">
        <v>13</v>
      </c>
      <c r="U24" s="23">
        <f t="shared" si="1"/>
        <v>3430</v>
      </c>
      <c r="V24" s="16"/>
      <c r="W24" s="199"/>
      <c r="X24" s="199"/>
      <c r="Y24" s="117">
        <f t="shared" si="0"/>
        <v>-100</v>
      </c>
    </row>
    <row r="25" spans="1:25">
      <c r="A25" s="16">
        <v>13</v>
      </c>
      <c r="B25" t="s">
        <v>167</v>
      </c>
      <c r="C25" t="s">
        <v>13</v>
      </c>
      <c r="D25">
        <v>7095476</v>
      </c>
      <c r="E25">
        <v>1325212</v>
      </c>
      <c r="F25">
        <v>7.1073089999999999</v>
      </c>
      <c r="G25">
        <v>0</v>
      </c>
      <c r="H25">
        <v>90.027000000000001</v>
      </c>
      <c r="I25">
        <v>23</v>
      </c>
      <c r="J25">
        <v>149.80000000000001</v>
      </c>
      <c r="K25">
        <v>176.2</v>
      </c>
      <c r="L25">
        <v>1.0126999999999999</v>
      </c>
      <c r="M25">
        <v>86.691999999999993</v>
      </c>
      <c r="N25">
        <v>92.819000000000003</v>
      </c>
      <c r="O25">
        <v>88.566000000000003</v>
      </c>
      <c r="P25">
        <v>21.1</v>
      </c>
      <c r="Q25">
        <v>26.5</v>
      </c>
      <c r="R25">
        <v>21.8</v>
      </c>
      <c r="S25">
        <v>5.48</v>
      </c>
      <c r="T25" s="16">
        <v>12</v>
      </c>
      <c r="U25" s="23">
        <f t="shared" si="1"/>
        <v>3590</v>
      </c>
      <c r="V25" s="16"/>
      <c r="W25" s="114" t="s">
        <v>362</v>
      </c>
      <c r="X25" s="114">
        <v>0</v>
      </c>
      <c r="Y25" s="117">
        <f t="shared" si="0"/>
        <v>-100</v>
      </c>
    </row>
    <row r="26" spans="1:25">
      <c r="A26" s="16">
        <v>12</v>
      </c>
      <c r="B26" t="s">
        <v>168</v>
      </c>
      <c r="C26" t="s">
        <v>13</v>
      </c>
      <c r="D26">
        <v>7091886</v>
      </c>
      <c r="E26">
        <v>1324712</v>
      </c>
      <c r="F26">
        <v>7.1903560000000004</v>
      </c>
      <c r="G26">
        <v>0</v>
      </c>
      <c r="H26">
        <v>90.611999999999995</v>
      </c>
      <c r="I26">
        <v>23.4</v>
      </c>
      <c r="J26">
        <v>143.5</v>
      </c>
      <c r="K26">
        <v>222.6</v>
      </c>
      <c r="L26">
        <v>1.0128999999999999</v>
      </c>
      <c r="M26">
        <v>88.182000000000002</v>
      </c>
      <c r="N26">
        <v>92.287000000000006</v>
      </c>
      <c r="O26">
        <v>89.822999999999993</v>
      </c>
      <c r="P26">
        <v>21.1</v>
      </c>
      <c r="Q26">
        <v>27.6</v>
      </c>
      <c r="R26">
        <v>22.1</v>
      </c>
      <c r="S26">
        <v>5.51</v>
      </c>
      <c r="T26" s="16">
        <v>11</v>
      </c>
      <c r="U26" s="23">
        <f t="shared" si="1"/>
        <v>3441</v>
      </c>
      <c r="V26" s="16"/>
      <c r="W26" s="179" t="s">
        <v>196</v>
      </c>
      <c r="X26" s="179"/>
      <c r="Y26" s="117">
        <f t="shared" si="0"/>
        <v>-100</v>
      </c>
    </row>
    <row r="27" spans="1:25">
      <c r="A27" s="16">
        <v>11</v>
      </c>
      <c r="B27" t="s">
        <v>169</v>
      </c>
      <c r="C27" t="s">
        <v>13</v>
      </c>
      <c r="D27">
        <v>7088445</v>
      </c>
      <c r="E27">
        <v>1324235</v>
      </c>
      <c r="F27">
        <v>7.1571709999999999</v>
      </c>
      <c r="G27">
        <v>0</v>
      </c>
      <c r="H27">
        <v>92.841999999999999</v>
      </c>
      <c r="I27">
        <v>22.6</v>
      </c>
      <c r="J27">
        <v>35.9</v>
      </c>
      <c r="K27">
        <v>195</v>
      </c>
      <c r="L27">
        <v>1.0128999999999999</v>
      </c>
      <c r="M27">
        <v>88.789000000000001</v>
      </c>
      <c r="N27">
        <v>94.608999999999995</v>
      </c>
      <c r="O27">
        <v>88.998000000000005</v>
      </c>
      <c r="P27">
        <v>15.7</v>
      </c>
      <c r="Q27">
        <v>32.700000000000003</v>
      </c>
      <c r="R27">
        <v>21.1</v>
      </c>
      <c r="S27">
        <v>5.48</v>
      </c>
      <c r="T27" s="16">
        <v>10</v>
      </c>
      <c r="U27" s="23">
        <f t="shared" si="1"/>
        <v>871</v>
      </c>
      <c r="V27" s="16"/>
      <c r="W27" s="179"/>
      <c r="X27" s="179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7087574</v>
      </c>
      <c r="E28">
        <v>1324117</v>
      </c>
      <c r="F28">
        <v>7.6448349999999996</v>
      </c>
      <c r="G28">
        <v>0</v>
      </c>
      <c r="H28">
        <v>92.97</v>
      </c>
      <c r="I28">
        <v>21</v>
      </c>
      <c r="J28">
        <v>79</v>
      </c>
      <c r="K28">
        <v>186.8</v>
      </c>
      <c r="L28">
        <v>1.0147999999999999</v>
      </c>
      <c r="M28">
        <v>90.915999999999997</v>
      </c>
      <c r="N28">
        <v>94.840999999999994</v>
      </c>
      <c r="O28">
        <v>93.698999999999998</v>
      </c>
      <c r="P28">
        <v>15.5</v>
      </c>
      <c r="Q28">
        <v>27.1</v>
      </c>
      <c r="R28">
        <v>15.7</v>
      </c>
      <c r="S28">
        <v>5.49</v>
      </c>
      <c r="T28" s="16">
        <v>9</v>
      </c>
      <c r="U28" s="23">
        <f t="shared" si="1"/>
        <v>1867</v>
      </c>
      <c r="V28" s="16"/>
      <c r="W28" s="179"/>
      <c r="X28" s="179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7085707</v>
      </c>
      <c r="E29">
        <v>1323863</v>
      </c>
      <c r="F29">
        <v>7.407489</v>
      </c>
      <c r="G29">
        <v>0</v>
      </c>
      <c r="H29">
        <v>91.305000000000007</v>
      </c>
      <c r="I29">
        <v>21.6</v>
      </c>
      <c r="J29">
        <v>108.2</v>
      </c>
      <c r="K29">
        <v>259.3</v>
      </c>
      <c r="L29">
        <v>1.0134000000000001</v>
      </c>
      <c r="M29">
        <v>88.078999999999994</v>
      </c>
      <c r="N29">
        <v>94.263000000000005</v>
      </c>
      <c r="O29">
        <v>92.727999999999994</v>
      </c>
      <c r="P29">
        <v>18.3</v>
      </c>
      <c r="Q29">
        <v>26.5</v>
      </c>
      <c r="R29">
        <v>21.8</v>
      </c>
      <c r="S29">
        <v>5.48</v>
      </c>
      <c r="T29" s="16">
        <v>8</v>
      </c>
      <c r="U29" s="23">
        <f t="shared" si="1"/>
        <v>2598</v>
      </c>
      <c r="V29" s="16"/>
      <c r="W29" s="179"/>
      <c r="X29" s="179"/>
      <c r="Y29" s="117">
        <f t="shared" si="0"/>
        <v>-100</v>
      </c>
    </row>
    <row r="30" spans="1:25" s="25" customFormat="1">
      <c r="A30" s="21">
        <v>8</v>
      </c>
      <c r="B30" s="103">
        <v>41859</v>
      </c>
      <c r="C30" s="104">
        <v>0.375</v>
      </c>
      <c r="D30" s="109">
        <v>7083109</v>
      </c>
      <c r="E30" s="109">
        <v>1323507</v>
      </c>
      <c r="F30" s="106">
        <v>7.2530159999999997</v>
      </c>
      <c r="G30">
        <v>0</v>
      </c>
      <c r="H30" s="107">
        <v>90.659019000000001</v>
      </c>
      <c r="I30" s="108">
        <v>22.4</v>
      </c>
      <c r="J30" s="108">
        <v>132.30000000000001</v>
      </c>
      <c r="K30" s="108">
        <v>183</v>
      </c>
      <c r="L30" s="110">
        <v>1.0130999999999999</v>
      </c>
      <c r="M30" s="107">
        <v>86.925224</v>
      </c>
      <c r="N30" s="107">
        <v>93.844154000000003</v>
      </c>
      <c r="O30" s="107">
        <v>90.555610999999999</v>
      </c>
      <c r="P30" s="108">
        <v>20.2</v>
      </c>
      <c r="Q30" s="108">
        <v>27.4</v>
      </c>
      <c r="R30" s="108">
        <v>21.7</v>
      </c>
      <c r="S30" s="108">
        <v>5.62</v>
      </c>
      <c r="T30" s="22">
        <v>7</v>
      </c>
      <c r="U30" s="23">
        <f t="shared" si="1"/>
        <v>3168</v>
      </c>
      <c r="V30" s="24">
        <v>8</v>
      </c>
      <c r="W30" s="179"/>
      <c r="X30" s="179"/>
      <c r="Y30" s="117">
        <f t="shared" si="0"/>
        <v>-100</v>
      </c>
    </row>
    <row r="31" spans="1:25">
      <c r="A31" s="16">
        <v>7</v>
      </c>
      <c r="B31" s="103">
        <v>41858</v>
      </c>
      <c r="C31" s="104">
        <v>0.375</v>
      </c>
      <c r="D31" s="109">
        <v>7079941</v>
      </c>
      <c r="E31" s="109">
        <v>1323070</v>
      </c>
      <c r="F31" s="106">
        <v>7.1140910000000002</v>
      </c>
      <c r="G31">
        <v>0</v>
      </c>
      <c r="H31" s="107">
        <v>90.083954000000006</v>
      </c>
      <c r="I31" s="108">
        <v>22.9</v>
      </c>
      <c r="J31" s="108">
        <v>139.69999999999999</v>
      </c>
      <c r="K31" s="108">
        <v>172.8</v>
      </c>
      <c r="L31" s="110">
        <v>1.0126999999999999</v>
      </c>
      <c r="M31" s="107">
        <v>86.414260999999996</v>
      </c>
      <c r="N31" s="107">
        <v>93.467072000000002</v>
      </c>
      <c r="O31" s="107">
        <v>88.745255</v>
      </c>
      <c r="P31" s="108">
        <v>20.6</v>
      </c>
      <c r="Q31" s="108">
        <v>28</v>
      </c>
      <c r="R31" s="108">
        <v>22.1</v>
      </c>
      <c r="S31" s="108">
        <v>5.62</v>
      </c>
      <c r="T31" s="16">
        <v>6</v>
      </c>
      <c r="U31" s="23">
        <f t="shared" si="1"/>
        <v>3349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s="103">
        <v>41857</v>
      </c>
      <c r="C32" s="104">
        <v>0.375</v>
      </c>
      <c r="D32" s="109">
        <v>7076592</v>
      </c>
      <c r="E32" s="109">
        <v>1322604</v>
      </c>
      <c r="F32" s="106">
        <v>7.0698090000000002</v>
      </c>
      <c r="G32">
        <v>0</v>
      </c>
      <c r="H32" s="107">
        <v>89.934364000000002</v>
      </c>
      <c r="I32" s="108">
        <v>23.4</v>
      </c>
      <c r="J32" s="108">
        <v>142.1</v>
      </c>
      <c r="K32" s="108">
        <v>190.4</v>
      </c>
      <c r="L32" s="110">
        <v>1.0126999999999999</v>
      </c>
      <c r="M32" s="107">
        <v>86.467346000000006</v>
      </c>
      <c r="N32" s="107">
        <v>93.172432000000001</v>
      </c>
      <c r="O32" s="107">
        <v>87.975677000000005</v>
      </c>
      <c r="P32" s="108">
        <v>20.9</v>
      </c>
      <c r="Q32" s="108">
        <v>28</v>
      </c>
      <c r="R32" s="108">
        <v>21.6</v>
      </c>
      <c r="S32" s="108">
        <v>5.62</v>
      </c>
      <c r="T32" s="16">
        <v>5</v>
      </c>
      <c r="U32" s="23">
        <f t="shared" si="1"/>
        <v>3404</v>
      </c>
      <c r="V32" s="5"/>
      <c r="W32" s="118">
        <v>41798.400370370371</v>
      </c>
      <c r="X32" s="114">
        <v>7076591</v>
      </c>
      <c r="Y32" s="117">
        <f t="shared" si="0"/>
        <v>-1.4131095866787291E-5</v>
      </c>
    </row>
    <row r="33" spans="1:25">
      <c r="A33" s="16">
        <v>5</v>
      </c>
      <c r="B33" s="103">
        <v>41856</v>
      </c>
      <c r="C33" s="104">
        <v>0.375</v>
      </c>
      <c r="D33" s="109">
        <v>7073188</v>
      </c>
      <c r="E33" s="109">
        <v>1322129</v>
      </c>
      <c r="F33" s="106">
        <v>7.1437309999999998</v>
      </c>
      <c r="G33">
        <v>0</v>
      </c>
      <c r="H33" s="107">
        <v>89.038016999999996</v>
      </c>
      <c r="I33" s="108">
        <v>23.3</v>
      </c>
      <c r="J33" s="108">
        <v>138.6</v>
      </c>
      <c r="K33" s="108">
        <v>181.3</v>
      </c>
      <c r="L33" s="110">
        <v>1.0127999999999999</v>
      </c>
      <c r="M33" s="107">
        <v>85.689423000000005</v>
      </c>
      <c r="N33" s="107">
        <v>91.509529000000001</v>
      </c>
      <c r="O33" s="107">
        <v>89.019676000000004</v>
      </c>
      <c r="P33" s="108">
        <v>21</v>
      </c>
      <c r="Q33" s="108">
        <v>27.3</v>
      </c>
      <c r="R33" s="108">
        <v>21.7</v>
      </c>
      <c r="S33" s="108">
        <v>5.63</v>
      </c>
      <c r="T33" s="16">
        <v>4</v>
      </c>
      <c r="U33" s="23">
        <f t="shared" si="1"/>
        <v>3322</v>
      </c>
      <c r="V33" s="5"/>
      <c r="W33" s="179" t="s">
        <v>196</v>
      </c>
      <c r="X33" s="179"/>
      <c r="Y33" s="117">
        <f t="shared" si="0"/>
        <v>-100</v>
      </c>
    </row>
    <row r="34" spans="1:25">
      <c r="A34" s="16">
        <v>4</v>
      </c>
      <c r="B34" s="103">
        <v>41855</v>
      </c>
      <c r="C34" s="104">
        <v>0.375</v>
      </c>
      <c r="D34" s="109">
        <v>7069866</v>
      </c>
      <c r="E34" s="109">
        <v>1321661</v>
      </c>
      <c r="F34" s="106">
        <v>6.9958460000000002</v>
      </c>
      <c r="G34">
        <v>0</v>
      </c>
      <c r="H34" s="107">
        <v>92.680785999999998</v>
      </c>
      <c r="I34" s="108">
        <v>24</v>
      </c>
      <c r="J34" s="108">
        <v>57</v>
      </c>
      <c r="K34" s="108">
        <v>224.1</v>
      </c>
      <c r="L34" s="110">
        <v>1.0125</v>
      </c>
      <c r="M34" s="107">
        <v>86.708106999999998</v>
      </c>
      <c r="N34" s="107">
        <v>94.542541999999997</v>
      </c>
      <c r="O34" s="107">
        <v>86.908493000000007</v>
      </c>
      <c r="P34" s="108">
        <v>16.5</v>
      </c>
      <c r="Q34" s="108">
        <v>33.700000000000003</v>
      </c>
      <c r="R34" s="108">
        <v>21.5</v>
      </c>
      <c r="S34" s="108">
        <v>5.62</v>
      </c>
      <c r="T34" s="16">
        <v>3</v>
      </c>
      <c r="U34" s="23">
        <f t="shared" si="1"/>
        <v>1358</v>
      </c>
      <c r="V34" s="5"/>
      <c r="W34" s="118">
        <v>41737.417604166665</v>
      </c>
      <c r="X34" s="114">
        <v>7069865</v>
      </c>
      <c r="Y34" s="117">
        <f t="shared" si="0"/>
        <v>-1.4144539662197531E-5</v>
      </c>
    </row>
    <row r="35" spans="1:25">
      <c r="A35" s="16">
        <v>3</v>
      </c>
      <c r="B35" s="103">
        <v>41854</v>
      </c>
      <c r="C35" s="104">
        <v>0.375</v>
      </c>
      <c r="D35" s="109">
        <v>7068508</v>
      </c>
      <c r="E35" s="109">
        <v>1321476</v>
      </c>
      <c r="F35" s="106">
        <v>7.6617819999999996</v>
      </c>
      <c r="G35">
        <v>0</v>
      </c>
      <c r="H35" s="107">
        <v>92.650695999999996</v>
      </c>
      <c r="I35" s="108">
        <v>22.5</v>
      </c>
      <c r="J35" s="108">
        <v>51.2</v>
      </c>
      <c r="K35" s="108">
        <v>91.1</v>
      </c>
      <c r="L35" s="110">
        <v>1.0146999999999999</v>
      </c>
      <c r="M35" s="107">
        <v>91.156211999999996</v>
      </c>
      <c r="N35" s="107">
        <v>95.104889</v>
      </c>
      <c r="O35" s="107">
        <v>94.235397000000006</v>
      </c>
      <c r="P35" s="108">
        <v>15.8</v>
      </c>
      <c r="Q35" s="108">
        <v>30.7</v>
      </c>
      <c r="R35" s="108">
        <v>16.5</v>
      </c>
      <c r="S35" s="108">
        <v>5.62</v>
      </c>
      <c r="T35" s="16">
        <v>2</v>
      </c>
      <c r="U35" s="23">
        <f t="shared" si="1"/>
        <v>1207</v>
      </c>
      <c r="V35" s="5"/>
      <c r="W35" s="118">
        <v>41706.393888888888</v>
      </c>
      <c r="X35" s="114">
        <v>7068508</v>
      </c>
      <c r="Y35" s="117">
        <f>((X35*100)/D35)-100</f>
        <v>0</v>
      </c>
    </row>
    <row r="36" spans="1:25">
      <c r="A36" s="16">
        <v>2</v>
      </c>
      <c r="B36" s="103">
        <v>41853</v>
      </c>
      <c r="C36" s="104">
        <v>0.375</v>
      </c>
      <c r="D36" s="109">
        <v>7067301</v>
      </c>
      <c r="E36" s="109">
        <v>1321312</v>
      </c>
      <c r="F36" s="106">
        <v>7.4186969999999999</v>
      </c>
      <c r="G36">
        <v>0</v>
      </c>
      <c r="H36" s="107">
        <v>90.352303000000006</v>
      </c>
      <c r="I36" s="108">
        <v>23.1</v>
      </c>
      <c r="J36" s="108">
        <v>128.69999999999999</v>
      </c>
      <c r="K36" s="108">
        <v>168.3</v>
      </c>
      <c r="L36" s="110">
        <v>1.0138</v>
      </c>
      <c r="M36" s="107">
        <v>87.527237</v>
      </c>
      <c r="N36" s="107">
        <v>92.899963</v>
      </c>
      <c r="O36" s="107">
        <v>91.774413999999993</v>
      </c>
      <c r="P36" s="108">
        <v>18.2</v>
      </c>
      <c r="Q36" s="108">
        <v>27.5</v>
      </c>
      <c r="R36" s="108">
        <v>18.8</v>
      </c>
      <c r="S36" s="108">
        <v>5.62</v>
      </c>
      <c r="T36" s="16">
        <v>1</v>
      </c>
      <c r="U36" s="23">
        <f t="shared" si="1"/>
        <v>3077</v>
      </c>
      <c r="V36" s="5"/>
      <c r="W36" s="118">
        <v>41678.403182870374</v>
      </c>
      <c r="X36" s="114">
        <v>7067301</v>
      </c>
      <c r="Y36" s="117">
        <f t="shared" ref="Y36:Y37" si="2">((X36*100)/D36)-100</f>
        <v>0</v>
      </c>
    </row>
    <row r="37" spans="1:25">
      <c r="A37" s="16">
        <v>1</v>
      </c>
      <c r="B37" s="103">
        <v>41852</v>
      </c>
      <c r="C37" s="104">
        <v>0.375</v>
      </c>
      <c r="D37" s="109">
        <v>7064224</v>
      </c>
      <c r="E37" s="109">
        <v>1320884</v>
      </c>
      <c r="F37" s="106">
        <v>7.1882390000000003</v>
      </c>
      <c r="G37">
        <v>0</v>
      </c>
      <c r="H37" s="107">
        <v>89.702056999999996</v>
      </c>
      <c r="I37" s="108">
        <v>22.9</v>
      </c>
      <c r="J37" s="108">
        <v>136.69999999999999</v>
      </c>
      <c r="K37" s="108">
        <v>168.7</v>
      </c>
      <c r="L37" s="110">
        <v>1.0128999999999999</v>
      </c>
      <c r="M37" s="107">
        <v>85.151443</v>
      </c>
      <c r="N37" s="107">
        <v>92.292793000000003</v>
      </c>
      <c r="O37" s="107">
        <v>89.576935000000006</v>
      </c>
      <c r="P37" s="108">
        <v>20.6</v>
      </c>
      <c r="Q37" s="108">
        <v>27.2</v>
      </c>
      <c r="R37" s="108">
        <v>21.5</v>
      </c>
      <c r="S37" s="108">
        <v>5.62</v>
      </c>
      <c r="T37" s="1"/>
      <c r="U37" s="26"/>
      <c r="V37" s="5"/>
      <c r="W37" s="118">
        <v>41647.411273148151</v>
      </c>
      <c r="X37" s="114">
        <v>7007539</v>
      </c>
      <c r="Y37" s="117">
        <f t="shared" si="2"/>
        <v>-0.80242359245686146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7">
    <mergeCell ref="W1:W5"/>
    <mergeCell ref="X1:X5"/>
    <mergeCell ref="Y1:Y5"/>
    <mergeCell ref="W38:Y41"/>
    <mergeCell ref="W22:X24"/>
    <mergeCell ref="W26:X31"/>
    <mergeCell ref="W33:X33"/>
  </mergeCells>
  <pageMargins left="0.7" right="0.7" top="0.75" bottom="0.75" header="0.3" footer="0.3"/>
  <pageSetup scale="3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247711</v>
      </c>
      <c r="T6" s="22">
        <v>31</v>
      </c>
      <c r="U6" s="23">
        <f>D6-D7</f>
        <v>653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247058</v>
      </c>
      <c r="T7" s="16">
        <v>30</v>
      </c>
      <c r="U7" s="23">
        <f>D7-D8</f>
        <v>931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246127</v>
      </c>
      <c r="T8" s="16">
        <v>29</v>
      </c>
      <c r="U8" s="23">
        <f>D8-D9</f>
        <v>2073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244054</v>
      </c>
      <c r="E9">
        <v>35020</v>
      </c>
      <c r="F9">
        <v>7.0436100000000001</v>
      </c>
      <c r="G9">
        <v>0</v>
      </c>
      <c r="H9">
        <v>88.650999999999996</v>
      </c>
      <c r="I9">
        <v>20.7</v>
      </c>
      <c r="J9">
        <v>90.5</v>
      </c>
      <c r="K9">
        <v>206.6</v>
      </c>
      <c r="L9">
        <v>1.0128999999999999</v>
      </c>
      <c r="M9">
        <v>84.628</v>
      </c>
      <c r="N9">
        <v>92.738</v>
      </c>
      <c r="O9">
        <v>86.974999999999994</v>
      </c>
      <c r="P9">
        <v>17.3</v>
      </c>
      <c r="Q9">
        <v>24.5</v>
      </c>
      <c r="R9">
        <v>19.8</v>
      </c>
      <c r="S9">
        <v>5.74</v>
      </c>
      <c r="T9" s="22">
        <v>28</v>
      </c>
      <c r="U9" s="23">
        <f t="shared" ref="U9:U36" si="1">D9-D10</f>
        <v>2165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241889</v>
      </c>
      <c r="E10">
        <v>34716</v>
      </c>
      <c r="F10">
        <v>6.9871590000000001</v>
      </c>
      <c r="G10">
        <v>0</v>
      </c>
      <c r="H10">
        <v>88.619</v>
      </c>
      <c r="I10">
        <v>20.5</v>
      </c>
      <c r="J10">
        <v>83.7</v>
      </c>
      <c r="K10">
        <v>182.4</v>
      </c>
      <c r="L10">
        <v>1.0127999999999999</v>
      </c>
      <c r="M10">
        <v>84.786000000000001</v>
      </c>
      <c r="N10">
        <v>91.308999999999997</v>
      </c>
      <c r="O10">
        <v>86.126999999999995</v>
      </c>
      <c r="P10">
        <v>16.399999999999999</v>
      </c>
      <c r="Q10">
        <v>25</v>
      </c>
      <c r="R10">
        <v>19.600000000000001</v>
      </c>
      <c r="S10">
        <v>5.74</v>
      </c>
      <c r="T10" s="16">
        <v>27</v>
      </c>
      <c r="U10" s="23">
        <f t="shared" si="1"/>
        <v>1991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239898</v>
      </c>
      <c r="E11">
        <v>34437</v>
      </c>
      <c r="F11">
        <v>7.1293490000000004</v>
      </c>
      <c r="G11">
        <v>0</v>
      </c>
      <c r="H11">
        <v>88.314999999999998</v>
      </c>
      <c r="I11">
        <v>20.6</v>
      </c>
      <c r="J11">
        <v>84.9</v>
      </c>
      <c r="K11">
        <v>240.8</v>
      </c>
      <c r="L11">
        <v>1.0132000000000001</v>
      </c>
      <c r="M11">
        <v>84.872</v>
      </c>
      <c r="N11">
        <v>92.072000000000003</v>
      </c>
      <c r="O11">
        <v>87.875</v>
      </c>
      <c r="P11">
        <v>16.5</v>
      </c>
      <c r="Q11">
        <v>24.8</v>
      </c>
      <c r="R11">
        <v>19</v>
      </c>
      <c r="S11">
        <v>5.74</v>
      </c>
      <c r="T11" s="16">
        <v>26</v>
      </c>
      <c r="U11" s="23">
        <f t="shared" si="1"/>
        <v>2024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237874</v>
      </c>
      <c r="E12">
        <v>34152</v>
      </c>
      <c r="F12">
        <v>6.9110300000000002</v>
      </c>
      <c r="G12">
        <v>0</v>
      </c>
      <c r="H12">
        <v>87.471999999999994</v>
      </c>
      <c r="I12">
        <v>20.5</v>
      </c>
      <c r="J12">
        <v>91.5</v>
      </c>
      <c r="K12">
        <v>272</v>
      </c>
      <c r="L12">
        <v>1.0126999999999999</v>
      </c>
      <c r="M12">
        <v>83.326999999999998</v>
      </c>
      <c r="N12">
        <v>90.792000000000002</v>
      </c>
      <c r="O12">
        <v>84.924999999999997</v>
      </c>
      <c r="P12">
        <v>16.8</v>
      </c>
      <c r="Q12">
        <v>24.5</v>
      </c>
      <c r="R12">
        <v>19.2</v>
      </c>
      <c r="S12">
        <v>5.74</v>
      </c>
      <c r="T12" s="16">
        <v>25</v>
      </c>
      <c r="U12" s="23">
        <f t="shared" si="1"/>
        <v>2182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235692</v>
      </c>
      <c r="E13">
        <v>33842</v>
      </c>
      <c r="F13">
        <v>6.9250970000000001</v>
      </c>
      <c r="G13">
        <v>0</v>
      </c>
      <c r="H13">
        <v>91.72</v>
      </c>
      <c r="I13">
        <v>19.2</v>
      </c>
      <c r="J13">
        <v>9.4</v>
      </c>
      <c r="K13">
        <v>350.9</v>
      </c>
      <c r="L13">
        <v>1.0125999999999999</v>
      </c>
      <c r="M13">
        <v>84.567999999999998</v>
      </c>
      <c r="N13">
        <v>94.161000000000001</v>
      </c>
      <c r="O13">
        <v>85.427000000000007</v>
      </c>
      <c r="P13">
        <v>11.1</v>
      </c>
      <c r="Q13">
        <v>33.200000000000003</v>
      </c>
      <c r="R13">
        <v>20.100000000000001</v>
      </c>
      <c r="S13">
        <v>5.75</v>
      </c>
      <c r="T13" s="16">
        <v>24</v>
      </c>
      <c r="U13" s="23">
        <f t="shared" si="1"/>
        <v>227</v>
      </c>
      <c r="V13" s="16"/>
      <c r="W13" s="115" t="s">
        <v>376</v>
      </c>
      <c r="X13" s="115">
        <v>235691</v>
      </c>
      <c r="Y13" s="117">
        <f t="shared" si="0"/>
        <v>-4.2428253823345585E-4</v>
      </c>
    </row>
    <row r="14" spans="1:25">
      <c r="A14" s="16">
        <v>24</v>
      </c>
      <c r="B14" t="s">
        <v>156</v>
      </c>
      <c r="C14" t="s">
        <v>13</v>
      </c>
      <c r="D14">
        <v>235465</v>
      </c>
      <c r="E14">
        <v>33809</v>
      </c>
      <c r="F14">
        <v>7.6642020000000004</v>
      </c>
      <c r="G14">
        <v>0</v>
      </c>
      <c r="H14">
        <v>91.77</v>
      </c>
      <c r="I14">
        <v>20.100000000000001</v>
      </c>
      <c r="J14">
        <v>0.4</v>
      </c>
      <c r="K14">
        <v>5.3</v>
      </c>
      <c r="L14">
        <v>1.0153000000000001</v>
      </c>
      <c r="M14">
        <v>89.546000000000006</v>
      </c>
      <c r="N14">
        <v>94.641999999999996</v>
      </c>
      <c r="O14">
        <v>92.716999999999999</v>
      </c>
      <c r="P14">
        <v>11.8</v>
      </c>
      <c r="Q14">
        <v>32</v>
      </c>
      <c r="R14">
        <v>12.4</v>
      </c>
      <c r="S14">
        <v>5.75</v>
      </c>
      <c r="T14" s="16">
        <v>23</v>
      </c>
      <c r="U14" s="23">
        <f t="shared" si="1"/>
        <v>10</v>
      </c>
      <c r="V14" s="16"/>
      <c r="W14" s="115" t="s">
        <v>377</v>
      </c>
      <c r="X14" s="115">
        <v>235465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235455</v>
      </c>
      <c r="E15">
        <v>33808</v>
      </c>
      <c r="F15">
        <v>7.4089010000000002</v>
      </c>
      <c r="G15">
        <v>0</v>
      </c>
      <c r="H15">
        <v>89.861000000000004</v>
      </c>
      <c r="I15">
        <v>19.899999999999999</v>
      </c>
      <c r="J15">
        <v>69.7</v>
      </c>
      <c r="K15">
        <v>296.2</v>
      </c>
      <c r="L15">
        <v>1.0145</v>
      </c>
      <c r="M15">
        <v>86.358999999999995</v>
      </c>
      <c r="N15">
        <v>92.700999999999993</v>
      </c>
      <c r="O15">
        <v>89.938000000000002</v>
      </c>
      <c r="P15">
        <v>13.9</v>
      </c>
      <c r="Q15">
        <v>23.8</v>
      </c>
      <c r="R15">
        <v>14.2</v>
      </c>
      <c r="S15">
        <v>5.75</v>
      </c>
      <c r="T15" s="16">
        <v>22</v>
      </c>
      <c r="U15" s="23">
        <f t="shared" si="1"/>
        <v>1648</v>
      </c>
      <c r="V15" s="16"/>
      <c r="W15" s="115" t="s">
        <v>378</v>
      </c>
      <c r="X15" s="115">
        <v>235455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233807</v>
      </c>
      <c r="E16">
        <v>33579</v>
      </c>
      <c r="F16">
        <v>7.0643419999999999</v>
      </c>
      <c r="G16">
        <v>0</v>
      </c>
      <c r="H16">
        <v>88.933999999999997</v>
      </c>
      <c r="I16">
        <v>20.6</v>
      </c>
      <c r="J16">
        <v>91.4</v>
      </c>
      <c r="K16">
        <v>204</v>
      </c>
      <c r="L16">
        <v>1.0128999999999999</v>
      </c>
      <c r="M16">
        <v>84.596999999999994</v>
      </c>
      <c r="N16">
        <v>92.046000000000006</v>
      </c>
      <c r="O16">
        <v>87.17</v>
      </c>
      <c r="P16">
        <v>18.5</v>
      </c>
      <c r="Q16">
        <v>23.5</v>
      </c>
      <c r="R16">
        <v>19.600000000000001</v>
      </c>
      <c r="S16">
        <v>5.75</v>
      </c>
      <c r="T16" s="22">
        <v>21</v>
      </c>
      <c r="U16" s="23">
        <f t="shared" si="1"/>
        <v>2182</v>
      </c>
      <c r="V16" s="24">
        <v>22</v>
      </c>
      <c r="W16" s="115" t="s">
        <v>366</v>
      </c>
      <c r="X16" s="115">
        <v>233807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231625</v>
      </c>
      <c r="E17">
        <v>33274</v>
      </c>
      <c r="F17">
        <v>7.0204940000000002</v>
      </c>
      <c r="G17">
        <v>0</v>
      </c>
      <c r="H17">
        <v>88.606999999999999</v>
      </c>
      <c r="I17">
        <v>20.6</v>
      </c>
      <c r="J17">
        <v>90.6</v>
      </c>
      <c r="K17">
        <v>231.9</v>
      </c>
      <c r="L17">
        <v>1.0127999999999999</v>
      </c>
      <c r="M17">
        <v>85.801000000000002</v>
      </c>
      <c r="N17">
        <v>91.665000000000006</v>
      </c>
      <c r="O17">
        <v>86.617999999999995</v>
      </c>
      <c r="P17">
        <v>18.2</v>
      </c>
      <c r="Q17">
        <v>24.4</v>
      </c>
      <c r="R17">
        <v>19.7</v>
      </c>
      <c r="S17">
        <v>5.74</v>
      </c>
      <c r="T17" s="16">
        <v>20</v>
      </c>
      <c r="U17" s="23">
        <f t="shared" si="1"/>
        <v>2158</v>
      </c>
      <c r="V17" s="16"/>
      <c r="W17" s="115" t="s">
        <v>379</v>
      </c>
      <c r="X17" s="115">
        <v>231625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229467</v>
      </c>
      <c r="E18">
        <v>32972</v>
      </c>
      <c r="F18">
        <v>7.0877530000000002</v>
      </c>
      <c r="G18">
        <v>0</v>
      </c>
      <c r="H18">
        <v>88.387</v>
      </c>
      <c r="I18">
        <v>21</v>
      </c>
      <c r="J18">
        <v>85.4</v>
      </c>
      <c r="K18">
        <v>182.1</v>
      </c>
      <c r="L18">
        <v>1.0129999999999999</v>
      </c>
      <c r="M18">
        <v>85.528999999999996</v>
      </c>
      <c r="N18">
        <v>90.665000000000006</v>
      </c>
      <c r="O18">
        <v>87.57</v>
      </c>
      <c r="P18">
        <v>18.899999999999999</v>
      </c>
      <c r="Q18">
        <v>25.6</v>
      </c>
      <c r="R18">
        <v>19.8</v>
      </c>
      <c r="S18">
        <v>5.76</v>
      </c>
      <c r="T18" s="16">
        <v>19</v>
      </c>
      <c r="U18" s="23">
        <f t="shared" si="1"/>
        <v>2031</v>
      </c>
      <c r="V18" s="16"/>
      <c r="W18" s="115" t="s">
        <v>380</v>
      </c>
      <c r="X18" s="115">
        <v>229466</v>
      </c>
      <c r="Y18" s="117">
        <f t="shared" si="0"/>
        <v>-4.3579251047276557E-4</v>
      </c>
    </row>
    <row r="19" spans="1:25">
      <c r="A19" s="16">
        <v>19</v>
      </c>
      <c r="B19" t="s">
        <v>161</v>
      </c>
      <c r="C19" t="s">
        <v>13</v>
      </c>
      <c r="D19">
        <v>227436</v>
      </c>
      <c r="E19">
        <v>32687</v>
      </c>
      <c r="F19">
        <v>7.1063890000000001</v>
      </c>
      <c r="G19">
        <v>0</v>
      </c>
      <c r="H19">
        <v>88.941000000000003</v>
      </c>
      <c r="I19">
        <v>20.3</v>
      </c>
      <c r="J19">
        <v>90.3</v>
      </c>
      <c r="K19">
        <v>203.7</v>
      </c>
      <c r="L19">
        <v>1.0130999999999999</v>
      </c>
      <c r="M19">
        <v>86.245000000000005</v>
      </c>
      <c r="N19">
        <v>91.251000000000005</v>
      </c>
      <c r="O19">
        <v>87.635000000000005</v>
      </c>
      <c r="P19">
        <v>17.899999999999999</v>
      </c>
      <c r="Q19">
        <v>24.2</v>
      </c>
      <c r="R19">
        <v>19.2</v>
      </c>
      <c r="S19">
        <v>5.74</v>
      </c>
      <c r="T19" s="16">
        <v>18</v>
      </c>
      <c r="U19" s="23">
        <f t="shared" si="1"/>
        <v>2157</v>
      </c>
      <c r="V19" s="16"/>
      <c r="W19" s="115" t="s">
        <v>381</v>
      </c>
      <c r="X19" s="115">
        <v>227435</v>
      </c>
      <c r="Y19" s="117">
        <f t="shared" si="0"/>
        <v>-4.396841309244337E-4</v>
      </c>
    </row>
    <row r="20" spans="1:25">
      <c r="A20" s="16">
        <v>18</v>
      </c>
      <c r="B20" t="s">
        <v>162</v>
      </c>
      <c r="C20" t="s">
        <v>13</v>
      </c>
      <c r="D20">
        <v>225279</v>
      </c>
      <c r="E20">
        <v>32386</v>
      </c>
      <c r="F20">
        <v>7.2257740000000004</v>
      </c>
      <c r="G20">
        <v>0</v>
      </c>
      <c r="H20">
        <v>91.561000000000007</v>
      </c>
      <c r="I20">
        <v>21.7</v>
      </c>
      <c r="J20">
        <v>7.3</v>
      </c>
      <c r="K20">
        <v>252.4</v>
      </c>
      <c r="L20">
        <v>1.0133000000000001</v>
      </c>
      <c r="M20">
        <v>87.233000000000004</v>
      </c>
      <c r="N20">
        <v>93.492999999999995</v>
      </c>
      <c r="O20">
        <v>89.391000000000005</v>
      </c>
      <c r="P20">
        <v>13.5</v>
      </c>
      <c r="Q20">
        <v>33.299999999999997</v>
      </c>
      <c r="R20">
        <v>19.5</v>
      </c>
      <c r="S20">
        <v>5.75</v>
      </c>
      <c r="T20" s="16">
        <v>17</v>
      </c>
      <c r="U20" s="23">
        <f t="shared" si="1"/>
        <v>175</v>
      </c>
      <c r="V20" s="16"/>
      <c r="W20" s="114" t="s">
        <v>370</v>
      </c>
      <c r="X20" s="114">
        <v>225279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225104</v>
      </c>
      <c r="E21">
        <v>32362</v>
      </c>
      <c r="F21">
        <v>7.5734659999999998</v>
      </c>
      <c r="G21">
        <v>0</v>
      </c>
      <c r="H21">
        <v>92.263999999999996</v>
      </c>
      <c r="I21">
        <v>20</v>
      </c>
      <c r="J21">
        <v>10.8</v>
      </c>
      <c r="K21">
        <v>135.4</v>
      </c>
      <c r="L21">
        <v>1.0146999999999999</v>
      </c>
      <c r="M21">
        <v>88.965999999999994</v>
      </c>
      <c r="N21">
        <v>94.900999999999996</v>
      </c>
      <c r="O21">
        <v>92.382000000000005</v>
      </c>
      <c r="P21">
        <v>12.9</v>
      </c>
      <c r="Q21">
        <v>32.200000000000003</v>
      </c>
      <c r="R21">
        <v>14.8</v>
      </c>
      <c r="S21">
        <v>5.76</v>
      </c>
      <c r="T21" s="16">
        <v>16</v>
      </c>
      <c r="U21" s="23">
        <f t="shared" si="1"/>
        <v>257</v>
      </c>
      <c r="V21" s="16"/>
      <c r="W21" s="114" t="s">
        <v>371</v>
      </c>
      <c r="X21" s="114">
        <v>225104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224847</v>
      </c>
      <c r="E22">
        <v>32326</v>
      </c>
      <c r="F22">
        <v>7.2731680000000001</v>
      </c>
      <c r="G22">
        <v>0</v>
      </c>
      <c r="H22">
        <v>90</v>
      </c>
      <c r="I22">
        <v>20.3</v>
      </c>
      <c r="J22">
        <v>75.5</v>
      </c>
      <c r="K22">
        <v>233.9</v>
      </c>
      <c r="L22">
        <v>1.0134000000000001</v>
      </c>
      <c r="M22">
        <v>87.028999999999996</v>
      </c>
      <c r="N22">
        <v>92.85</v>
      </c>
      <c r="O22">
        <v>90.132000000000005</v>
      </c>
      <c r="P22">
        <v>15.8</v>
      </c>
      <c r="Q22">
        <v>24.7</v>
      </c>
      <c r="R22">
        <v>19.8</v>
      </c>
      <c r="S22">
        <v>5.75</v>
      </c>
      <c r="T22" s="16">
        <v>15</v>
      </c>
      <c r="U22" s="23">
        <f t="shared" si="1"/>
        <v>1791</v>
      </c>
      <c r="V22" s="16"/>
      <c r="W22" s="114" t="s">
        <v>372</v>
      </c>
      <c r="X22" s="114">
        <v>224847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223056</v>
      </c>
      <c r="E23">
        <v>32079</v>
      </c>
      <c r="F23">
        <v>7.3390599999999999</v>
      </c>
      <c r="G23">
        <v>0</v>
      </c>
      <c r="H23">
        <v>89.325999999999993</v>
      </c>
      <c r="I23">
        <v>20.100000000000001</v>
      </c>
      <c r="J23">
        <v>88.2</v>
      </c>
      <c r="K23">
        <v>197.3</v>
      </c>
      <c r="L23">
        <v>1.0136000000000001</v>
      </c>
      <c r="M23">
        <v>85.835999999999999</v>
      </c>
      <c r="N23">
        <v>92.965999999999994</v>
      </c>
      <c r="O23">
        <v>90.906999999999996</v>
      </c>
      <c r="P23">
        <v>18.399999999999999</v>
      </c>
      <c r="Q23">
        <v>24.1</v>
      </c>
      <c r="R23">
        <v>19.399999999999999</v>
      </c>
      <c r="S23">
        <v>5.75</v>
      </c>
      <c r="T23" s="22">
        <v>14</v>
      </c>
      <c r="U23" s="23">
        <f t="shared" si="1"/>
        <v>2104</v>
      </c>
      <c r="V23" s="24">
        <v>15</v>
      </c>
      <c r="W23" s="114" t="s">
        <v>373</v>
      </c>
      <c r="X23" s="114">
        <v>223056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220952</v>
      </c>
      <c r="E24">
        <v>31786</v>
      </c>
      <c r="F24">
        <v>7.0553939999999997</v>
      </c>
      <c r="G24">
        <v>0</v>
      </c>
      <c r="H24">
        <v>88.510999999999996</v>
      </c>
      <c r="I24">
        <v>20.8</v>
      </c>
      <c r="J24">
        <v>92.9</v>
      </c>
      <c r="K24">
        <v>284.60000000000002</v>
      </c>
      <c r="L24">
        <v>1.0129999999999999</v>
      </c>
      <c r="M24">
        <v>85.869</v>
      </c>
      <c r="N24">
        <v>91.177000000000007</v>
      </c>
      <c r="O24">
        <v>86.984999999999999</v>
      </c>
      <c r="P24">
        <v>18.2</v>
      </c>
      <c r="Q24">
        <v>24.6</v>
      </c>
      <c r="R24">
        <v>19.399999999999999</v>
      </c>
      <c r="S24">
        <v>5.75</v>
      </c>
      <c r="T24" s="16">
        <v>13</v>
      </c>
      <c r="U24" s="23">
        <f t="shared" si="1"/>
        <v>2219</v>
      </c>
      <c r="V24" s="16"/>
      <c r="W24" s="114" t="s">
        <v>374</v>
      </c>
      <c r="X24" s="114">
        <v>220951</v>
      </c>
      <c r="Y24" s="117">
        <f t="shared" si="0"/>
        <v>-4.5258698722250301E-4</v>
      </c>
    </row>
    <row r="25" spans="1:25">
      <c r="A25" s="16">
        <v>13</v>
      </c>
      <c r="B25" t="s">
        <v>167</v>
      </c>
      <c r="C25" t="s">
        <v>13</v>
      </c>
      <c r="D25">
        <v>218733</v>
      </c>
      <c r="E25">
        <v>31475</v>
      </c>
      <c r="F25">
        <v>7.1752719999999997</v>
      </c>
      <c r="G25">
        <v>0</v>
      </c>
      <c r="H25">
        <v>89.582999999999998</v>
      </c>
      <c r="I25">
        <v>20.7</v>
      </c>
      <c r="J25">
        <v>91.4</v>
      </c>
      <c r="K25">
        <v>216</v>
      </c>
      <c r="L25">
        <v>1.0130999999999999</v>
      </c>
      <c r="M25">
        <v>85.748999999999995</v>
      </c>
      <c r="N25">
        <v>92.552999999999997</v>
      </c>
      <c r="O25">
        <v>88.903999999999996</v>
      </c>
      <c r="P25">
        <v>18.899999999999999</v>
      </c>
      <c r="Q25">
        <v>24.6</v>
      </c>
      <c r="R25">
        <v>20.100000000000001</v>
      </c>
      <c r="S25">
        <v>5.76</v>
      </c>
      <c r="T25" s="16">
        <v>12</v>
      </c>
      <c r="U25" s="23">
        <f t="shared" si="1"/>
        <v>2166</v>
      </c>
      <c r="V25" s="16"/>
      <c r="W25" s="114" t="s">
        <v>375</v>
      </c>
      <c r="X25" s="114">
        <v>218733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216567</v>
      </c>
      <c r="E26">
        <v>31175</v>
      </c>
      <c r="F26">
        <v>7.1991149999999999</v>
      </c>
      <c r="G26">
        <v>0</v>
      </c>
      <c r="H26">
        <v>90.221000000000004</v>
      </c>
      <c r="I26">
        <v>20.9</v>
      </c>
      <c r="J26">
        <v>95.8</v>
      </c>
      <c r="K26">
        <v>237.3</v>
      </c>
      <c r="L26">
        <v>1.0130999999999999</v>
      </c>
      <c r="M26">
        <v>87.608000000000004</v>
      </c>
      <c r="N26">
        <v>92.088999999999999</v>
      </c>
      <c r="O26">
        <v>89.265000000000001</v>
      </c>
      <c r="P26">
        <v>19</v>
      </c>
      <c r="Q26">
        <v>23.9</v>
      </c>
      <c r="R26">
        <v>20.2</v>
      </c>
      <c r="S26">
        <v>5.75</v>
      </c>
      <c r="T26" s="16">
        <v>11</v>
      </c>
      <c r="U26" s="23">
        <f t="shared" si="1"/>
        <v>2288</v>
      </c>
      <c r="V26" s="16"/>
      <c r="W26" s="118">
        <v>41981.436828703707</v>
      </c>
      <c r="X26" s="114">
        <v>216566</v>
      </c>
      <c r="Y26" s="117">
        <f t="shared" si="0"/>
        <v>-4.6175086693267531E-4</v>
      </c>
    </row>
    <row r="27" spans="1:25">
      <c r="A27" s="16">
        <v>11</v>
      </c>
      <c r="B27" t="s">
        <v>169</v>
      </c>
      <c r="C27" t="s">
        <v>13</v>
      </c>
      <c r="D27">
        <v>214279</v>
      </c>
      <c r="E27">
        <v>30859</v>
      </c>
      <c r="F27">
        <v>7.1450120000000004</v>
      </c>
      <c r="G27">
        <v>0</v>
      </c>
      <c r="H27">
        <v>92.542000000000002</v>
      </c>
      <c r="I27">
        <v>20.5</v>
      </c>
      <c r="J27">
        <v>10.4</v>
      </c>
      <c r="K27">
        <v>216.2</v>
      </c>
      <c r="L27">
        <v>1.0129999999999999</v>
      </c>
      <c r="M27">
        <v>88.153000000000006</v>
      </c>
      <c r="N27">
        <v>94.441999999999993</v>
      </c>
      <c r="O27">
        <v>88.454999999999998</v>
      </c>
      <c r="P27">
        <v>13.5</v>
      </c>
      <c r="Q27">
        <v>30.8</v>
      </c>
      <c r="R27">
        <v>20</v>
      </c>
      <c r="S27">
        <v>5.76</v>
      </c>
      <c r="T27" s="16">
        <v>10</v>
      </c>
      <c r="U27" s="23">
        <f t="shared" si="1"/>
        <v>244</v>
      </c>
      <c r="V27" s="16"/>
      <c r="W27" s="118">
        <v>41951.481817129628</v>
      </c>
      <c r="X27" s="114">
        <v>214279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214035</v>
      </c>
      <c r="E28">
        <v>30825</v>
      </c>
      <c r="F28">
        <v>7.6556749999999996</v>
      </c>
      <c r="G28">
        <v>0</v>
      </c>
      <c r="H28">
        <v>92.706000000000003</v>
      </c>
      <c r="I28">
        <v>20.6</v>
      </c>
      <c r="J28">
        <v>3.6</v>
      </c>
      <c r="K28">
        <v>55.7</v>
      </c>
      <c r="L28">
        <v>1.0148999999999999</v>
      </c>
      <c r="M28">
        <v>90.483000000000004</v>
      </c>
      <c r="N28">
        <v>94.676000000000002</v>
      </c>
      <c r="O28">
        <v>93.52</v>
      </c>
      <c r="P28">
        <v>14</v>
      </c>
      <c r="Q28">
        <v>34</v>
      </c>
      <c r="R28">
        <v>14.8</v>
      </c>
      <c r="S28">
        <v>5.75</v>
      </c>
      <c r="T28" s="16">
        <v>9</v>
      </c>
      <c r="U28" s="23">
        <f t="shared" si="1"/>
        <v>75</v>
      </c>
      <c r="V28" s="16"/>
      <c r="W28" s="118">
        <v>41920.397511574076</v>
      </c>
      <c r="X28" s="114">
        <v>214035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213960</v>
      </c>
      <c r="E29">
        <v>30815</v>
      </c>
      <c r="F29">
        <v>7.4657439999999999</v>
      </c>
      <c r="G29">
        <v>0</v>
      </c>
      <c r="H29">
        <v>90.858999999999995</v>
      </c>
      <c r="I29">
        <v>19.8</v>
      </c>
      <c r="J29">
        <v>76.099999999999994</v>
      </c>
      <c r="K29">
        <v>205.6</v>
      </c>
      <c r="L29">
        <v>1.0141</v>
      </c>
      <c r="M29">
        <v>87.331000000000003</v>
      </c>
      <c r="N29">
        <v>94.072000000000003</v>
      </c>
      <c r="O29">
        <v>92.037999999999997</v>
      </c>
      <c r="P29">
        <v>15.4</v>
      </c>
      <c r="Q29">
        <v>24.9</v>
      </c>
      <c r="R29">
        <v>17.7</v>
      </c>
      <c r="S29">
        <v>5.76</v>
      </c>
      <c r="T29" s="16">
        <v>8</v>
      </c>
      <c r="U29" s="23">
        <f t="shared" si="1"/>
        <v>1802</v>
      </c>
      <c r="V29" s="16"/>
      <c r="W29" s="118">
        <v>41890.486180555556</v>
      </c>
      <c r="X29" s="114">
        <v>213960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212158</v>
      </c>
      <c r="E30">
        <v>30568</v>
      </c>
      <c r="F30">
        <v>7.2998560000000001</v>
      </c>
      <c r="G30">
        <v>0</v>
      </c>
      <c r="H30">
        <v>90.206000000000003</v>
      </c>
      <c r="I30">
        <v>20</v>
      </c>
      <c r="J30">
        <v>87.7</v>
      </c>
      <c r="K30">
        <v>189.2</v>
      </c>
      <c r="L30">
        <v>1.0135000000000001</v>
      </c>
      <c r="M30">
        <v>86.158000000000001</v>
      </c>
      <c r="N30">
        <v>93.656999999999996</v>
      </c>
      <c r="O30">
        <v>90.207999999999998</v>
      </c>
      <c r="P30">
        <v>16.8</v>
      </c>
      <c r="Q30">
        <v>24.4</v>
      </c>
      <c r="R30">
        <v>19</v>
      </c>
      <c r="S30">
        <v>5.75</v>
      </c>
      <c r="T30" s="22">
        <v>7</v>
      </c>
      <c r="U30" s="23">
        <f t="shared" si="1"/>
        <v>2090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210068</v>
      </c>
      <c r="E31">
        <v>30279</v>
      </c>
      <c r="F31">
        <v>7.1229149999999999</v>
      </c>
      <c r="G31">
        <v>0</v>
      </c>
      <c r="H31">
        <v>89.566999999999993</v>
      </c>
      <c r="I31">
        <v>20.100000000000001</v>
      </c>
      <c r="J31">
        <v>83.5</v>
      </c>
      <c r="K31">
        <v>299.7</v>
      </c>
      <c r="L31">
        <v>1.0129999999999999</v>
      </c>
      <c r="M31">
        <v>85.491</v>
      </c>
      <c r="N31">
        <v>93.161000000000001</v>
      </c>
      <c r="O31">
        <v>88.102999999999994</v>
      </c>
      <c r="P31">
        <v>17.100000000000001</v>
      </c>
      <c r="Q31">
        <v>24.6</v>
      </c>
      <c r="R31">
        <v>19.899999999999999</v>
      </c>
      <c r="S31">
        <v>5.77</v>
      </c>
      <c r="T31" s="16">
        <v>6</v>
      </c>
      <c r="U31" s="23">
        <f t="shared" si="1"/>
        <v>1991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208077</v>
      </c>
      <c r="E32">
        <v>30003</v>
      </c>
      <c r="F32">
        <v>7.0706259999999999</v>
      </c>
      <c r="G32">
        <v>0</v>
      </c>
      <c r="H32">
        <v>89.444999999999993</v>
      </c>
      <c r="I32">
        <v>20.8</v>
      </c>
      <c r="J32">
        <v>87.1</v>
      </c>
      <c r="K32">
        <v>358.2</v>
      </c>
      <c r="L32">
        <v>1.0128999999999999</v>
      </c>
      <c r="M32">
        <v>85.748999999999995</v>
      </c>
      <c r="N32">
        <v>92.873000000000005</v>
      </c>
      <c r="O32">
        <v>87.38</v>
      </c>
      <c r="P32">
        <v>17</v>
      </c>
      <c r="Q32">
        <v>24.6</v>
      </c>
      <c r="R32">
        <v>19.899999999999999</v>
      </c>
      <c r="S32">
        <v>5.76</v>
      </c>
      <c r="T32" s="16">
        <v>5</v>
      </c>
      <c r="U32" s="23">
        <f t="shared" si="1"/>
        <v>2073</v>
      </c>
      <c r="V32" s="5"/>
      <c r="W32" s="179"/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206004</v>
      </c>
      <c r="E33">
        <v>29714</v>
      </c>
      <c r="F33">
        <v>7.1499870000000003</v>
      </c>
      <c r="G33">
        <v>0</v>
      </c>
      <c r="H33">
        <v>88.435000000000002</v>
      </c>
      <c r="I33">
        <v>20.9</v>
      </c>
      <c r="J33">
        <v>96.9</v>
      </c>
      <c r="K33">
        <v>195.7</v>
      </c>
      <c r="L33">
        <v>1.0130999999999999</v>
      </c>
      <c r="M33">
        <v>84.927000000000007</v>
      </c>
      <c r="N33">
        <v>91.025000000000006</v>
      </c>
      <c r="O33">
        <v>88.516000000000005</v>
      </c>
      <c r="P33">
        <v>18.3</v>
      </c>
      <c r="Q33">
        <v>24.2</v>
      </c>
      <c r="R33">
        <v>20</v>
      </c>
      <c r="S33">
        <v>5.78</v>
      </c>
      <c r="T33" s="16">
        <v>4</v>
      </c>
      <c r="U33" s="23">
        <f t="shared" si="1"/>
        <v>2317</v>
      </c>
      <c r="V33" s="5"/>
      <c r="W33" s="118">
        <v>41767.394629629627</v>
      </c>
      <c r="X33" s="114">
        <v>206003</v>
      </c>
      <c r="Y33" s="117">
        <f t="shared" si="0"/>
        <v>-4.8542746742441523E-4</v>
      </c>
    </row>
    <row r="34" spans="1:25">
      <c r="A34" s="16">
        <v>4</v>
      </c>
      <c r="B34" t="s">
        <v>146</v>
      </c>
      <c r="C34" t="s">
        <v>13</v>
      </c>
      <c r="D34">
        <v>203687</v>
      </c>
      <c r="E34">
        <v>29388</v>
      </c>
      <c r="F34">
        <v>6.9763890000000002</v>
      </c>
      <c r="G34">
        <v>0</v>
      </c>
      <c r="H34">
        <v>92.369</v>
      </c>
      <c r="I34">
        <v>20.8</v>
      </c>
      <c r="J34">
        <v>11</v>
      </c>
      <c r="K34">
        <v>204.9</v>
      </c>
      <c r="L34">
        <v>1.0126999999999999</v>
      </c>
      <c r="M34">
        <v>85.622</v>
      </c>
      <c r="N34">
        <v>94.394999999999996</v>
      </c>
      <c r="O34">
        <v>86.114000000000004</v>
      </c>
      <c r="P34">
        <v>11.9</v>
      </c>
      <c r="Q34">
        <v>30.7</v>
      </c>
      <c r="R34">
        <v>20</v>
      </c>
      <c r="S34">
        <v>5.76</v>
      </c>
      <c r="T34" s="16">
        <v>3</v>
      </c>
      <c r="U34" s="23">
        <f t="shared" si="1"/>
        <v>261</v>
      </c>
      <c r="V34" s="5"/>
      <c r="W34" s="118">
        <v>41737.399930555555</v>
      </c>
      <c r="X34" s="114">
        <v>203686</v>
      </c>
      <c r="Y34" s="117">
        <f t="shared" si="0"/>
        <v>-4.9094934875881791E-4</v>
      </c>
    </row>
    <row r="35" spans="1:25">
      <c r="A35" s="16">
        <v>3</v>
      </c>
      <c r="B35" t="s">
        <v>147</v>
      </c>
      <c r="C35" t="s">
        <v>13</v>
      </c>
      <c r="D35">
        <v>203426</v>
      </c>
      <c r="E35">
        <v>29352</v>
      </c>
      <c r="F35">
        <v>7.7808840000000004</v>
      </c>
      <c r="G35">
        <v>0</v>
      </c>
      <c r="H35">
        <v>92.248999999999995</v>
      </c>
      <c r="I35">
        <v>20.3</v>
      </c>
      <c r="J35">
        <v>0.5</v>
      </c>
      <c r="K35">
        <v>7.4</v>
      </c>
      <c r="L35">
        <v>1.0156000000000001</v>
      </c>
      <c r="M35">
        <v>90.543999999999997</v>
      </c>
      <c r="N35">
        <v>94.950999999999993</v>
      </c>
      <c r="O35">
        <v>94.08</v>
      </c>
      <c r="P35">
        <v>10.7</v>
      </c>
      <c r="Q35">
        <v>31.5</v>
      </c>
      <c r="R35">
        <v>11.9</v>
      </c>
      <c r="S35">
        <v>5.76</v>
      </c>
      <c r="T35" s="16">
        <v>2</v>
      </c>
      <c r="U35" s="23">
        <f t="shared" si="1"/>
        <v>11</v>
      </c>
      <c r="V35" s="5"/>
      <c r="W35" s="118">
        <v>41706.394305555557</v>
      </c>
      <c r="X35" s="114">
        <v>203426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203415</v>
      </c>
      <c r="E36">
        <v>29350</v>
      </c>
      <c r="F36">
        <v>7.5038679999999998</v>
      </c>
      <c r="G36">
        <v>0</v>
      </c>
      <c r="H36">
        <v>89.694000000000003</v>
      </c>
      <c r="I36">
        <v>19.899999999999999</v>
      </c>
      <c r="J36">
        <v>82.6</v>
      </c>
      <c r="K36">
        <v>268.60000000000002</v>
      </c>
      <c r="L36">
        <v>1.0146999999999999</v>
      </c>
      <c r="M36">
        <v>86.763999999999996</v>
      </c>
      <c r="N36">
        <v>92.474999999999994</v>
      </c>
      <c r="O36">
        <v>91.1</v>
      </c>
      <c r="P36">
        <v>11.3</v>
      </c>
      <c r="Q36">
        <v>24.9</v>
      </c>
      <c r="R36">
        <v>13.8</v>
      </c>
      <c r="S36">
        <v>5.76</v>
      </c>
      <c r="T36" s="16">
        <v>1</v>
      </c>
      <c r="U36" s="23">
        <f t="shared" si="1"/>
        <v>1970</v>
      </c>
      <c r="V36" s="5"/>
      <c r="W36" s="118">
        <v>41678.390659722223</v>
      </c>
      <c r="X36" s="114">
        <v>203415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201445</v>
      </c>
      <c r="E37">
        <v>29075</v>
      </c>
      <c r="F37">
        <v>7.1889789999999998</v>
      </c>
      <c r="G37">
        <v>0</v>
      </c>
      <c r="H37">
        <v>89.063000000000002</v>
      </c>
      <c r="I37">
        <v>20.8</v>
      </c>
      <c r="J37">
        <v>101.7</v>
      </c>
      <c r="K37">
        <v>205.6</v>
      </c>
      <c r="L37">
        <v>1.0132000000000001</v>
      </c>
      <c r="M37">
        <v>83.879000000000005</v>
      </c>
      <c r="N37">
        <v>92.08</v>
      </c>
      <c r="O37">
        <v>88.984999999999999</v>
      </c>
      <c r="P37">
        <v>18</v>
      </c>
      <c r="Q37">
        <v>25.4</v>
      </c>
      <c r="R37">
        <v>19.8</v>
      </c>
      <c r="S37">
        <v>5.77</v>
      </c>
      <c r="T37" s="1"/>
      <c r="U37" s="26"/>
      <c r="V37" s="5"/>
      <c r="W37" s="118">
        <v>41647.398541666669</v>
      </c>
      <c r="X37" s="114">
        <v>201445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38:Y41"/>
    <mergeCell ref="W30:X32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G11" sqref="G11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2001200</v>
      </c>
      <c r="T6" s="22">
        <v>31</v>
      </c>
      <c r="U6" s="23">
        <f>D6-D7</f>
        <v>1196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2000004</v>
      </c>
      <c r="T7" s="16">
        <v>30</v>
      </c>
      <c r="U7" s="23">
        <f>D7-D8</f>
        <v>791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1999213</v>
      </c>
      <c r="T8" s="16">
        <v>29</v>
      </c>
      <c r="U8" s="23">
        <f>D8-D9</f>
        <v>2620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1996593</v>
      </c>
      <c r="E9">
        <v>667626</v>
      </c>
      <c r="F9">
        <v>6.9384819999999996</v>
      </c>
      <c r="G9">
        <v>1</v>
      </c>
      <c r="H9">
        <v>88.978999999999999</v>
      </c>
      <c r="I9">
        <v>24.7</v>
      </c>
      <c r="J9">
        <v>118.3</v>
      </c>
      <c r="K9">
        <v>355.4</v>
      </c>
      <c r="L9">
        <v>1.012</v>
      </c>
      <c r="M9">
        <v>85.007999999999996</v>
      </c>
      <c r="N9">
        <v>92.923000000000002</v>
      </c>
      <c r="O9">
        <v>87.382000000000005</v>
      </c>
      <c r="P9">
        <v>16.2</v>
      </c>
      <c r="Q9">
        <v>29</v>
      </c>
      <c r="R9">
        <v>25.2</v>
      </c>
      <c r="S9">
        <v>5.63</v>
      </c>
      <c r="T9" s="22">
        <v>28</v>
      </c>
      <c r="U9" s="23">
        <f t="shared" ref="U9:U36" si="1">D9-D10</f>
        <v>2805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1993788</v>
      </c>
      <c r="E10">
        <v>667223</v>
      </c>
      <c r="F10">
        <v>6.9066299999999998</v>
      </c>
      <c r="G10">
        <v>1</v>
      </c>
      <c r="H10">
        <v>88.945999999999998</v>
      </c>
      <c r="I10">
        <v>24.4</v>
      </c>
      <c r="J10">
        <v>113.8</v>
      </c>
      <c r="K10">
        <v>354.6</v>
      </c>
      <c r="L10">
        <v>1.012</v>
      </c>
      <c r="M10">
        <v>85.409000000000006</v>
      </c>
      <c r="N10">
        <v>91.611000000000004</v>
      </c>
      <c r="O10">
        <v>86.753</v>
      </c>
      <c r="P10">
        <v>14.5</v>
      </c>
      <c r="Q10">
        <v>29.3</v>
      </c>
      <c r="R10">
        <v>24.7</v>
      </c>
      <c r="S10">
        <v>5.62</v>
      </c>
      <c r="T10" s="16">
        <v>27</v>
      </c>
      <c r="U10" s="23">
        <f t="shared" si="1"/>
        <v>2699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1991089</v>
      </c>
      <c r="E11">
        <v>666838</v>
      </c>
      <c r="F11">
        <v>7.0046689999999998</v>
      </c>
      <c r="G11">
        <v>1</v>
      </c>
      <c r="H11">
        <v>88.664000000000001</v>
      </c>
      <c r="I11">
        <v>24.3</v>
      </c>
      <c r="J11">
        <v>122.7</v>
      </c>
      <c r="K11">
        <v>363.6</v>
      </c>
      <c r="L11">
        <v>1.0122</v>
      </c>
      <c r="M11">
        <v>85.238</v>
      </c>
      <c r="N11">
        <v>92.311999999999998</v>
      </c>
      <c r="O11">
        <v>88.179000000000002</v>
      </c>
      <c r="P11">
        <v>13.9</v>
      </c>
      <c r="Q11">
        <v>29.2</v>
      </c>
      <c r="R11">
        <v>24.8</v>
      </c>
      <c r="S11">
        <v>5.63</v>
      </c>
      <c r="T11" s="16">
        <v>26</v>
      </c>
      <c r="U11" s="23">
        <f t="shared" si="1"/>
        <v>2907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1988182</v>
      </c>
      <c r="E12">
        <v>666421</v>
      </c>
      <c r="F12">
        <v>6.8303349999999998</v>
      </c>
      <c r="G12">
        <v>1</v>
      </c>
      <c r="H12">
        <v>87.945999999999998</v>
      </c>
      <c r="I12">
        <v>24.3</v>
      </c>
      <c r="J12">
        <v>116.3</v>
      </c>
      <c r="K12">
        <v>311.10000000000002</v>
      </c>
      <c r="L12">
        <v>1.0118</v>
      </c>
      <c r="M12">
        <v>84.08</v>
      </c>
      <c r="N12">
        <v>91.188999999999993</v>
      </c>
      <c r="O12">
        <v>85.635000000000005</v>
      </c>
      <c r="P12">
        <v>15.1</v>
      </c>
      <c r="Q12">
        <v>28.5</v>
      </c>
      <c r="R12">
        <v>24.6</v>
      </c>
      <c r="S12">
        <v>5.62</v>
      </c>
      <c r="T12" s="16">
        <v>25</v>
      </c>
      <c r="U12" s="23">
        <f t="shared" si="1"/>
        <v>2767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1985415</v>
      </c>
      <c r="E13">
        <v>666022</v>
      </c>
      <c r="F13">
        <v>6.8793389999999999</v>
      </c>
      <c r="G13">
        <v>1</v>
      </c>
      <c r="H13">
        <v>91.97</v>
      </c>
      <c r="I13">
        <v>22.8</v>
      </c>
      <c r="J13">
        <v>43.5</v>
      </c>
      <c r="K13">
        <v>300.39999999999998</v>
      </c>
      <c r="L13">
        <v>1.0119</v>
      </c>
      <c r="M13">
        <v>85.46</v>
      </c>
      <c r="N13">
        <v>94.195999999999998</v>
      </c>
      <c r="O13">
        <v>86.376000000000005</v>
      </c>
      <c r="P13">
        <v>12.5</v>
      </c>
      <c r="Q13">
        <v>34.1</v>
      </c>
      <c r="R13">
        <v>24.7</v>
      </c>
      <c r="S13">
        <v>5.61</v>
      </c>
      <c r="T13" s="16">
        <v>24</v>
      </c>
      <c r="U13" s="23">
        <f t="shared" si="1"/>
        <v>1054</v>
      </c>
      <c r="V13" s="16"/>
      <c r="W13" s="115" t="s">
        <v>223</v>
      </c>
      <c r="X13" s="115">
        <v>1985415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1984361</v>
      </c>
      <c r="E14">
        <v>665874</v>
      </c>
      <c r="F14">
        <v>7.4080760000000003</v>
      </c>
      <c r="G14">
        <v>1</v>
      </c>
      <c r="H14">
        <v>92.048000000000002</v>
      </c>
      <c r="I14">
        <v>22.4</v>
      </c>
      <c r="J14">
        <v>27.7</v>
      </c>
      <c r="K14">
        <v>211.6</v>
      </c>
      <c r="L14">
        <v>1.0133000000000001</v>
      </c>
      <c r="M14">
        <v>89.72</v>
      </c>
      <c r="N14">
        <v>94.744</v>
      </c>
      <c r="O14">
        <v>92.861999999999995</v>
      </c>
      <c r="P14">
        <v>13.4</v>
      </c>
      <c r="Q14">
        <v>31.7</v>
      </c>
      <c r="R14">
        <v>22.1</v>
      </c>
      <c r="S14">
        <v>5.63</v>
      </c>
      <c r="T14" s="16">
        <v>23</v>
      </c>
      <c r="U14" s="23">
        <f t="shared" si="1"/>
        <v>673</v>
      </c>
      <c r="V14" s="16"/>
      <c r="W14" s="115" t="s">
        <v>388</v>
      </c>
      <c r="X14" s="115">
        <v>1984362</v>
      </c>
      <c r="Y14" s="117">
        <f t="shared" si="0"/>
        <v>5.0394056316349634E-5</v>
      </c>
    </row>
    <row r="15" spans="1:25">
      <c r="A15" s="16">
        <v>23</v>
      </c>
      <c r="B15" t="s">
        <v>157</v>
      </c>
      <c r="C15" t="s">
        <v>13</v>
      </c>
      <c r="D15">
        <v>1983688</v>
      </c>
      <c r="E15">
        <v>665780</v>
      </c>
      <c r="F15">
        <v>7.2272850000000002</v>
      </c>
      <c r="G15">
        <v>1</v>
      </c>
      <c r="H15">
        <v>90.22</v>
      </c>
      <c r="I15">
        <v>24.1</v>
      </c>
      <c r="J15">
        <v>96.8</v>
      </c>
      <c r="K15">
        <v>253.8</v>
      </c>
      <c r="L15">
        <v>1.0128999999999999</v>
      </c>
      <c r="M15">
        <v>86.873999999999995</v>
      </c>
      <c r="N15">
        <v>92.948999999999998</v>
      </c>
      <c r="O15">
        <v>90.438000000000002</v>
      </c>
      <c r="P15">
        <v>17.2</v>
      </c>
      <c r="Q15">
        <v>28.6</v>
      </c>
      <c r="R15">
        <v>22.4</v>
      </c>
      <c r="S15">
        <v>5.63</v>
      </c>
      <c r="T15" s="16">
        <v>22</v>
      </c>
      <c r="U15" s="23">
        <f t="shared" si="1"/>
        <v>2300</v>
      </c>
      <c r="V15" s="16"/>
      <c r="W15" s="115" t="s">
        <v>389</v>
      </c>
      <c r="X15" s="115">
        <v>1983689</v>
      </c>
      <c r="Y15" s="117">
        <f t="shared" si="0"/>
        <v>5.0411153367235784E-5</v>
      </c>
    </row>
    <row r="16" spans="1:25" s="25" customFormat="1">
      <c r="A16" s="21">
        <v>22</v>
      </c>
      <c r="B16" t="s">
        <v>158</v>
      </c>
      <c r="C16" t="s">
        <v>13</v>
      </c>
      <c r="D16">
        <v>1981388</v>
      </c>
      <c r="E16">
        <v>665456</v>
      </c>
      <c r="F16">
        <v>6.9827899999999996</v>
      </c>
      <c r="G16">
        <v>1</v>
      </c>
      <c r="H16">
        <v>89.275999999999996</v>
      </c>
      <c r="I16">
        <v>24.2</v>
      </c>
      <c r="J16">
        <v>130</v>
      </c>
      <c r="K16">
        <v>397</v>
      </c>
      <c r="L16">
        <v>1.0121</v>
      </c>
      <c r="M16">
        <v>85.183000000000007</v>
      </c>
      <c r="N16">
        <v>92.441000000000003</v>
      </c>
      <c r="O16">
        <v>87.863</v>
      </c>
      <c r="P16">
        <v>15.3</v>
      </c>
      <c r="Q16">
        <v>28.2</v>
      </c>
      <c r="R16">
        <v>24.8</v>
      </c>
      <c r="S16">
        <v>5.62</v>
      </c>
      <c r="T16" s="22">
        <v>21</v>
      </c>
      <c r="U16" s="23">
        <f t="shared" si="1"/>
        <v>3096</v>
      </c>
      <c r="V16" s="24">
        <v>22</v>
      </c>
      <c r="W16" s="115" t="s">
        <v>390</v>
      </c>
      <c r="X16" s="115">
        <v>1981388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1978292</v>
      </c>
      <c r="E17">
        <v>665016</v>
      </c>
      <c r="F17">
        <v>6.9493470000000004</v>
      </c>
      <c r="G17">
        <v>1</v>
      </c>
      <c r="H17">
        <v>88.974000000000004</v>
      </c>
      <c r="I17">
        <v>23.8</v>
      </c>
      <c r="J17">
        <v>99.7</v>
      </c>
      <c r="K17">
        <v>260.3</v>
      </c>
      <c r="L17">
        <v>1.0121</v>
      </c>
      <c r="M17">
        <v>86.397000000000006</v>
      </c>
      <c r="N17">
        <v>91.872</v>
      </c>
      <c r="O17">
        <v>87.37</v>
      </c>
      <c r="P17">
        <v>15.4</v>
      </c>
      <c r="Q17">
        <v>28.5</v>
      </c>
      <c r="R17">
        <v>24.7</v>
      </c>
      <c r="S17">
        <v>5.62</v>
      </c>
      <c r="T17" s="16">
        <v>20</v>
      </c>
      <c r="U17" s="23">
        <f t="shared" si="1"/>
        <v>2367</v>
      </c>
      <c r="V17" s="16"/>
      <c r="W17" s="115" t="s">
        <v>391</v>
      </c>
      <c r="X17" s="115">
        <v>1978292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1975925</v>
      </c>
      <c r="E18">
        <v>664679</v>
      </c>
      <c r="F18">
        <v>6.9846459999999997</v>
      </c>
      <c r="G18">
        <v>1</v>
      </c>
      <c r="H18">
        <v>88.79</v>
      </c>
      <c r="I18">
        <v>24.2</v>
      </c>
      <c r="J18">
        <v>112.3</v>
      </c>
      <c r="K18">
        <v>294.5</v>
      </c>
      <c r="L18">
        <v>1.0121</v>
      </c>
      <c r="M18">
        <v>86.08</v>
      </c>
      <c r="N18">
        <v>90.924999999999997</v>
      </c>
      <c r="O18">
        <v>87.852000000000004</v>
      </c>
      <c r="P18">
        <v>16.8</v>
      </c>
      <c r="Q18">
        <v>28.7</v>
      </c>
      <c r="R18">
        <v>24.7</v>
      </c>
      <c r="S18">
        <v>5.62</v>
      </c>
      <c r="T18" s="16">
        <v>19</v>
      </c>
      <c r="U18" s="23">
        <f t="shared" si="1"/>
        <v>2668</v>
      </c>
      <c r="V18" s="16"/>
      <c r="W18" s="115" t="s">
        <v>392</v>
      </c>
      <c r="X18" s="115">
        <v>1975926</v>
      </c>
      <c r="Y18" s="117">
        <f t="shared" si="0"/>
        <v>5.0609208344098988E-5</v>
      </c>
    </row>
    <row r="19" spans="1:25">
      <c r="A19" s="16">
        <v>19</v>
      </c>
      <c r="B19" t="s">
        <v>161</v>
      </c>
      <c r="C19" t="s">
        <v>13</v>
      </c>
      <c r="D19">
        <v>1973257</v>
      </c>
      <c r="E19">
        <v>664298</v>
      </c>
      <c r="F19">
        <v>6.9980450000000003</v>
      </c>
      <c r="G19">
        <v>1</v>
      </c>
      <c r="H19">
        <v>89.308000000000007</v>
      </c>
      <c r="I19">
        <v>24.1</v>
      </c>
      <c r="J19">
        <v>111.3</v>
      </c>
      <c r="K19">
        <v>256.8</v>
      </c>
      <c r="L19">
        <v>1.0122</v>
      </c>
      <c r="M19">
        <v>86.644999999999996</v>
      </c>
      <c r="N19">
        <v>91.251000000000005</v>
      </c>
      <c r="O19">
        <v>88.018000000000001</v>
      </c>
      <c r="P19">
        <v>15.8</v>
      </c>
      <c r="Q19">
        <v>28.7</v>
      </c>
      <c r="R19">
        <v>24.6</v>
      </c>
      <c r="S19">
        <v>5.62</v>
      </c>
      <c r="T19" s="16">
        <v>18</v>
      </c>
      <c r="U19" s="23">
        <f t="shared" si="1"/>
        <v>2634</v>
      </c>
      <c r="V19" s="16"/>
      <c r="W19" s="115" t="s">
        <v>393</v>
      </c>
      <c r="X19" s="115">
        <v>1973257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1970623</v>
      </c>
      <c r="E20">
        <v>663925</v>
      </c>
      <c r="F20">
        <v>7.1070900000000004</v>
      </c>
      <c r="G20">
        <v>1</v>
      </c>
      <c r="H20">
        <v>91.840999999999994</v>
      </c>
      <c r="I20">
        <v>24.4</v>
      </c>
      <c r="J20">
        <v>42.5</v>
      </c>
      <c r="K20">
        <v>276.60000000000002</v>
      </c>
      <c r="L20">
        <v>1.0124</v>
      </c>
      <c r="M20">
        <v>87.411000000000001</v>
      </c>
      <c r="N20">
        <v>93.603999999999999</v>
      </c>
      <c r="O20">
        <v>89.613</v>
      </c>
      <c r="P20">
        <v>16.399999999999999</v>
      </c>
      <c r="Q20">
        <v>33.6</v>
      </c>
      <c r="R20">
        <v>24.8</v>
      </c>
      <c r="S20">
        <v>5.62</v>
      </c>
      <c r="T20" s="16">
        <v>17</v>
      </c>
      <c r="U20" s="23">
        <f t="shared" si="1"/>
        <v>1050</v>
      </c>
      <c r="V20" s="16"/>
      <c r="W20" s="114" t="s">
        <v>382</v>
      </c>
      <c r="X20" s="114">
        <v>1970623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1969573</v>
      </c>
      <c r="E21">
        <v>663779</v>
      </c>
      <c r="F21">
        <v>7.3924149999999997</v>
      </c>
      <c r="G21">
        <v>1</v>
      </c>
      <c r="H21">
        <v>92.466999999999999</v>
      </c>
      <c r="I21">
        <v>22.3</v>
      </c>
      <c r="J21">
        <v>28.4</v>
      </c>
      <c r="K21">
        <v>232.6</v>
      </c>
      <c r="L21">
        <v>1.0133000000000001</v>
      </c>
      <c r="M21">
        <v>89.460999999999999</v>
      </c>
      <c r="N21">
        <v>94.938000000000002</v>
      </c>
      <c r="O21">
        <v>92.644000000000005</v>
      </c>
      <c r="P21">
        <v>14</v>
      </c>
      <c r="Q21">
        <v>31.9</v>
      </c>
      <c r="R21">
        <v>22.1</v>
      </c>
      <c r="S21">
        <v>5.63</v>
      </c>
      <c r="T21" s="16">
        <v>16</v>
      </c>
      <c r="U21" s="23">
        <f t="shared" si="1"/>
        <v>706</v>
      </c>
      <c r="V21" s="16"/>
      <c r="W21" s="114" t="s">
        <v>383</v>
      </c>
      <c r="X21" s="114">
        <v>1969573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1968867</v>
      </c>
      <c r="E22">
        <v>663681</v>
      </c>
      <c r="F22">
        <v>7.2171219999999998</v>
      </c>
      <c r="G22">
        <v>1</v>
      </c>
      <c r="H22">
        <v>90.299000000000007</v>
      </c>
      <c r="I22">
        <v>24.1</v>
      </c>
      <c r="J22">
        <v>101.8</v>
      </c>
      <c r="K22">
        <v>248.3</v>
      </c>
      <c r="L22">
        <v>1.0128999999999999</v>
      </c>
      <c r="M22">
        <v>87.453000000000003</v>
      </c>
      <c r="N22">
        <v>93.04</v>
      </c>
      <c r="O22">
        <v>90.427999999999997</v>
      </c>
      <c r="P22">
        <v>16.600000000000001</v>
      </c>
      <c r="Q22">
        <v>28.5</v>
      </c>
      <c r="R22">
        <v>22.8</v>
      </c>
      <c r="S22">
        <v>5.64</v>
      </c>
      <c r="T22" s="16">
        <v>15</v>
      </c>
      <c r="U22" s="23">
        <f t="shared" si="1"/>
        <v>2414</v>
      </c>
      <c r="V22" s="16"/>
      <c r="W22" s="114" t="s">
        <v>384</v>
      </c>
      <c r="X22" s="114">
        <v>1968867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1966453</v>
      </c>
      <c r="E23">
        <v>663341</v>
      </c>
      <c r="F23">
        <v>7.2090769999999997</v>
      </c>
      <c r="G23">
        <v>1</v>
      </c>
      <c r="H23">
        <v>89.55</v>
      </c>
      <c r="I23">
        <v>24.4</v>
      </c>
      <c r="J23">
        <v>131</v>
      </c>
      <c r="K23">
        <v>351.9</v>
      </c>
      <c r="L23">
        <v>1.0125999999999999</v>
      </c>
      <c r="M23">
        <v>86.265000000000001</v>
      </c>
      <c r="N23">
        <v>93.147999999999996</v>
      </c>
      <c r="O23">
        <v>91.033000000000001</v>
      </c>
      <c r="P23">
        <v>16.3</v>
      </c>
      <c r="Q23">
        <v>28.9</v>
      </c>
      <c r="R23">
        <v>24.8</v>
      </c>
      <c r="S23">
        <v>5.62</v>
      </c>
      <c r="T23" s="22">
        <v>14</v>
      </c>
      <c r="U23" s="23">
        <f t="shared" si="1"/>
        <v>3109</v>
      </c>
      <c r="V23" s="24">
        <v>15</v>
      </c>
      <c r="W23" s="114" t="s">
        <v>385</v>
      </c>
      <c r="X23" s="114">
        <v>1966453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1963344</v>
      </c>
      <c r="E24">
        <v>662902</v>
      </c>
      <c r="F24">
        <v>6.9573859999999996</v>
      </c>
      <c r="G24">
        <v>1</v>
      </c>
      <c r="H24">
        <v>88.83</v>
      </c>
      <c r="I24">
        <v>24</v>
      </c>
      <c r="J24">
        <v>114.6</v>
      </c>
      <c r="K24">
        <v>350.8</v>
      </c>
      <c r="L24">
        <v>1.012</v>
      </c>
      <c r="M24">
        <v>86.352999999999994</v>
      </c>
      <c r="N24">
        <v>91.430999999999997</v>
      </c>
      <c r="O24">
        <v>87.587999999999994</v>
      </c>
      <c r="P24">
        <v>14.9</v>
      </c>
      <c r="Q24">
        <v>28.1</v>
      </c>
      <c r="R24">
        <v>25</v>
      </c>
      <c r="S24">
        <v>5.63</v>
      </c>
      <c r="T24" s="16">
        <v>13</v>
      </c>
      <c r="U24" s="23">
        <f t="shared" si="1"/>
        <v>2715</v>
      </c>
      <c r="V24" s="16"/>
      <c r="W24" s="114" t="s">
        <v>386</v>
      </c>
      <c r="X24" s="114">
        <v>1963344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1960629</v>
      </c>
      <c r="E25">
        <v>662515</v>
      </c>
      <c r="F25">
        <v>7.0464349999999998</v>
      </c>
      <c r="G25">
        <v>1</v>
      </c>
      <c r="H25">
        <v>89.759</v>
      </c>
      <c r="I25">
        <v>24.2</v>
      </c>
      <c r="J25">
        <v>119.2</v>
      </c>
      <c r="K25">
        <v>369.9</v>
      </c>
      <c r="L25">
        <v>1.0122</v>
      </c>
      <c r="M25">
        <v>86.212999999999994</v>
      </c>
      <c r="N25">
        <v>92.677000000000007</v>
      </c>
      <c r="O25">
        <v>88.866</v>
      </c>
      <c r="P25">
        <v>17.2</v>
      </c>
      <c r="Q25">
        <v>27.6</v>
      </c>
      <c r="R25">
        <v>25.1</v>
      </c>
      <c r="S25">
        <v>5.63</v>
      </c>
      <c r="T25" s="16">
        <v>12</v>
      </c>
      <c r="U25" s="23">
        <f t="shared" si="1"/>
        <v>2843</v>
      </c>
      <c r="V25" s="16"/>
      <c r="W25" s="114" t="s">
        <v>387</v>
      </c>
      <c r="X25" s="114">
        <v>1960629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1957786</v>
      </c>
      <c r="E26">
        <v>662113</v>
      </c>
      <c r="F26">
        <v>7.1217969999999999</v>
      </c>
      <c r="G26">
        <v>1</v>
      </c>
      <c r="H26">
        <v>90.343999999999994</v>
      </c>
      <c r="I26">
        <v>24.8</v>
      </c>
      <c r="J26">
        <v>130.9</v>
      </c>
      <c r="K26">
        <v>374</v>
      </c>
      <c r="L26">
        <v>1.0125</v>
      </c>
      <c r="M26">
        <v>87.866</v>
      </c>
      <c r="N26">
        <v>92.093999999999994</v>
      </c>
      <c r="O26">
        <v>89.643000000000001</v>
      </c>
      <c r="P26">
        <v>18</v>
      </c>
      <c r="Q26">
        <v>27.9</v>
      </c>
      <c r="R26">
        <v>24.3</v>
      </c>
      <c r="S26">
        <v>5.63</v>
      </c>
      <c r="T26" s="16">
        <v>11</v>
      </c>
      <c r="U26" s="23">
        <f t="shared" si="1"/>
        <v>3092</v>
      </c>
      <c r="V26" s="16"/>
      <c r="W26" s="118">
        <v>41981.436909722222</v>
      </c>
      <c r="X26" s="114">
        <v>1957787</v>
      </c>
      <c r="Y26" s="117">
        <f t="shared" si="0"/>
        <v>5.1078105570923071E-5</v>
      </c>
    </row>
    <row r="27" spans="1:25">
      <c r="A27" s="16">
        <v>11</v>
      </c>
      <c r="B27" t="s">
        <v>169</v>
      </c>
      <c r="C27" t="s">
        <v>13</v>
      </c>
      <c r="D27">
        <v>1954694</v>
      </c>
      <c r="E27">
        <v>661679</v>
      </c>
      <c r="F27">
        <v>7.0564039999999997</v>
      </c>
      <c r="G27">
        <v>1</v>
      </c>
      <c r="H27">
        <v>92.691999999999993</v>
      </c>
      <c r="I27">
        <v>23.3</v>
      </c>
      <c r="J27">
        <v>40</v>
      </c>
      <c r="K27">
        <v>269.39999999999998</v>
      </c>
      <c r="L27">
        <v>1.0123</v>
      </c>
      <c r="M27">
        <v>88.289000000000001</v>
      </c>
      <c r="N27">
        <v>94.528000000000006</v>
      </c>
      <c r="O27">
        <v>88.778000000000006</v>
      </c>
      <c r="P27">
        <v>14.5</v>
      </c>
      <c r="Q27">
        <v>31.1</v>
      </c>
      <c r="R27">
        <v>24.5</v>
      </c>
      <c r="S27">
        <v>5.62</v>
      </c>
      <c r="T27" s="16">
        <v>10</v>
      </c>
      <c r="U27" s="23">
        <f t="shared" si="1"/>
        <v>963</v>
      </c>
      <c r="V27" s="16"/>
      <c r="W27" s="118">
        <v>41951.450127314813</v>
      </c>
      <c r="X27" s="114">
        <v>1954694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1953731</v>
      </c>
      <c r="E28">
        <v>661546</v>
      </c>
      <c r="F28">
        <v>7.4740279999999997</v>
      </c>
      <c r="G28">
        <v>1</v>
      </c>
      <c r="H28">
        <v>92.846999999999994</v>
      </c>
      <c r="I28">
        <v>22.7</v>
      </c>
      <c r="J28">
        <v>4.7</v>
      </c>
      <c r="K28">
        <v>75.7</v>
      </c>
      <c r="L28">
        <v>1.0135000000000001</v>
      </c>
      <c r="M28">
        <v>90.787999999999997</v>
      </c>
      <c r="N28">
        <v>94.736000000000004</v>
      </c>
      <c r="O28">
        <v>93.593999999999994</v>
      </c>
      <c r="P28">
        <v>14.6</v>
      </c>
      <c r="Q28">
        <v>36.299999999999997</v>
      </c>
      <c r="R28">
        <v>21.6</v>
      </c>
      <c r="S28">
        <v>5.62</v>
      </c>
      <c r="T28" s="16">
        <v>9</v>
      </c>
      <c r="U28" s="23">
        <f t="shared" si="1"/>
        <v>162</v>
      </c>
      <c r="V28" s="16"/>
      <c r="W28" s="118">
        <v>41920.398912037039</v>
      </c>
      <c r="X28" s="114">
        <v>1953731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1953569</v>
      </c>
      <c r="E29">
        <v>661524</v>
      </c>
      <c r="F29">
        <v>7.5520560000000003</v>
      </c>
      <c r="G29">
        <v>1</v>
      </c>
      <c r="H29">
        <v>91.091999999999999</v>
      </c>
      <c r="I29">
        <v>22.6</v>
      </c>
      <c r="J29">
        <v>83</v>
      </c>
      <c r="K29">
        <v>245.1</v>
      </c>
      <c r="L29">
        <v>1.0145999999999999</v>
      </c>
      <c r="M29">
        <v>87.838999999999999</v>
      </c>
      <c r="N29">
        <v>94.161000000000001</v>
      </c>
      <c r="O29">
        <v>92.328999999999994</v>
      </c>
      <c r="P29">
        <v>13.7</v>
      </c>
      <c r="Q29">
        <v>27.8</v>
      </c>
      <c r="R29">
        <v>15.4</v>
      </c>
      <c r="S29">
        <v>5.64</v>
      </c>
      <c r="T29" s="16">
        <v>8</v>
      </c>
      <c r="U29" s="23">
        <f t="shared" si="1"/>
        <v>1960</v>
      </c>
      <c r="V29" s="16"/>
      <c r="W29" s="118">
        <v>41890.487210648149</v>
      </c>
      <c r="X29" s="114">
        <v>1953569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1951609</v>
      </c>
      <c r="E30">
        <v>661250</v>
      </c>
      <c r="F30">
        <v>7.1653779999999996</v>
      </c>
      <c r="G30">
        <v>1</v>
      </c>
      <c r="H30">
        <v>90.421999999999997</v>
      </c>
      <c r="I30">
        <v>23.8</v>
      </c>
      <c r="J30">
        <v>108.7</v>
      </c>
      <c r="K30">
        <v>311.8</v>
      </c>
      <c r="L30">
        <v>1.0125</v>
      </c>
      <c r="M30">
        <v>86.65</v>
      </c>
      <c r="N30">
        <v>93.798000000000002</v>
      </c>
      <c r="O30">
        <v>90.355999999999995</v>
      </c>
      <c r="P30">
        <v>16.100000000000001</v>
      </c>
      <c r="Q30">
        <v>29</v>
      </c>
      <c r="R30">
        <v>24.6</v>
      </c>
      <c r="S30">
        <v>5.64</v>
      </c>
      <c r="T30" s="22">
        <v>7</v>
      </c>
      <c r="U30" s="23">
        <f t="shared" si="1"/>
        <v>2565</v>
      </c>
      <c r="V30" s="24">
        <v>8</v>
      </c>
      <c r="W30" s="118">
        <v>41859.499050925922</v>
      </c>
      <c r="X30" s="114">
        <v>1951616</v>
      </c>
      <c r="Y30" s="117">
        <f t="shared" si="0"/>
        <v>3.5867840330183753E-4</v>
      </c>
    </row>
    <row r="31" spans="1:25">
      <c r="A31" s="16">
        <v>7</v>
      </c>
      <c r="B31" t="s">
        <v>143</v>
      </c>
      <c r="C31" t="s">
        <v>13</v>
      </c>
      <c r="D31">
        <v>1949044</v>
      </c>
      <c r="E31">
        <v>660889</v>
      </c>
      <c r="F31">
        <v>7.014437</v>
      </c>
      <c r="G31">
        <v>1</v>
      </c>
      <c r="H31">
        <v>89.796000000000006</v>
      </c>
      <c r="I31">
        <v>24.5</v>
      </c>
      <c r="J31">
        <v>128.9</v>
      </c>
      <c r="K31">
        <v>304</v>
      </c>
      <c r="L31">
        <v>1.0122</v>
      </c>
      <c r="M31">
        <v>85.951999999999998</v>
      </c>
      <c r="N31">
        <v>93.319000000000003</v>
      </c>
      <c r="O31">
        <v>88.4</v>
      </c>
      <c r="P31">
        <v>17.399999999999999</v>
      </c>
      <c r="Q31">
        <v>29.2</v>
      </c>
      <c r="R31">
        <v>25.1</v>
      </c>
      <c r="S31">
        <v>5.64</v>
      </c>
      <c r="T31" s="16">
        <v>6</v>
      </c>
      <c r="U31" s="23">
        <f t="shared" si="1"/>
        <v>3049</v>
      </c>
      <c r="V31" s="5"/>
      <c r="W31" s="200" t="s">
        <v>196</v>
      </c>
      <c r="X31" s="200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1945995</v>
      </c>
      <c r="E32">
        <v>660459</v>
      </c>
      <c r="F32">
        <v>6.965827</v>
      </c>
      <c r="G32">
        <v>1</v>
      </c>
      <c r="H32">
        <v>89.674000000000007</v>
      </c>
      <c r="I32">
        <v>24.3</v>
      </c>
      <c r="J32">
        <v>109</v>
      </c>
      <c r="K32">
        <v>310.39999999999998</v>
      </c>
      <c r="L32">
        <v>1.0121</v>
      </c>
      <c r="M32">
        <v>86.168999999999997</v>
      </c>
      <c r="N32">
        <v>93.066999999999993</v>
      </c>
      <c r="O32">
        <v>87.677000000000007</v>
      </c>
      <c r="P32">
        <v>14.8</v>
      </c>
      <c r="Q32">
        <v>30.2</v>
      </c>
      <c r="R32">
        <v>25</v>
      </c>
      <c r="S32">
        <v>5.63</v>
      </c>
      <c r="T32" s="16">
        <v>5</v>
      </c>
      <c r="U32" s="23">
        <f t="shared" si="1"/>
        <v>2586</v>
      </c>
      <c r="V32" s="5"/>
      <c r="W32" s="118">
        <v>41798.400335648148</v>
      </c>
      <c r="X32" s="114">
        <v>1945995</v>
      </c>
      <c r="Y32" s="117">
        <f t="shared" si="0"/>
        <v>0</v>
      </c>
    </row>
    <row r="33" spans="1:25">
      <c r="A33" s="16">
        <v>5</v>
      </c>
      <c r="B33" t="s">
        <v>145</v>
      </c>
      <c r="C33" t="s">
        <v>13</v>
      </c>
      <c r="D33">
        <v>1943409</v>
      </c>
      <c r="E33">
        <v>660093</v>
      </c>
      <c r="F33">
        <v>7.0399640000000003</v>
      </c>
      <c r="G33">
        <v>1</v>
      </c>
      <c r="H33">
        <v>88.73</v>
      </c>
      <c r="I33">
        <v>24.2</v>
      </c>
      <c r="J33">
        <v>126.3</v>
      </c>
      <c r="K33">
        <v>349</v>
      </c>
      <c r="L33">
        <v>1.0122</v>
      </c>
      <c r="M33">
        <v>85.278999999999996</v>
      </c>
      <c r="N33">
        <v>91.308000000000007</v>
      </c>
      <c r="O33">
        <v>88.676000000000002</v>
      </c>
      <c r="P33">
        <v>16.399999999999999</v>
      </c>
      <c r="Q33">
        <v>28.4</v>
      </c>
      <c r="R33">
        <v>24.8</v>
      </c>
      <c r="S33">
        <v>5.63</v>
      </c>
      <c r="T33" s="16">
        <v>4</v>
      </c>
      <c r="U33" s="23">
        <f t="shared" si="1"/>
        <v>3007</v>
      </c>
      <c r="V33" s="5"/>
      <c r="W33" s="118">
        <v>41767.407800925925</v>
      </c>
      <c r="X33" s="114">
        <v>1943409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1940402</v>
      </c>
      <c r="E34">
        <v>659663</v>
      </c>
      <c r="F34">
        <v>6.8878159999999999</v>
      </c>
      <c r="G34">
        <v>1</v>
      </c>
      <c r="H34">
        <v>92.52</v>
      </c>
      <c r="I34">
        <v>24.6</v>
      </c>
      <c r="J34">
        <v>39.9</v>
      </c>
      <c r="K34">
        <v>281.7</v>
      </c>
      <c r="L34">
        <v>1.0119</v>
      </c>
      <c r="M34">
        <v>86.204999999999998</v>
      </c>
      <c r="N34">
        <v>94.415000000000006</v>
      </c>
      <c r="O34">
        <v>86.525999999999996</v>
      </c>
      <c r="P34">
        <v>13.7</v>
      </c>
      <c r="Q34">
        <v>36</v>
      </c>
      <c r="R34">
        <v>24.8</v>
      </c>
      <c r="S34">
        <v>5.63</v>
      </c>
      <c r="T34" s="16">
        <v>3</v>
      </c>
      <c r="U34" s="23">
        <f t="shared" si="1"/>
        <v>975</v>
      </c>
      <c r="V34" s="5"/>
      <c r="W34" s="118">
        <v>41737.40351851852</v>
      </c>
      <c r="X34" s="114">
        <v>1940409</v>
      </c>
      <c r="Y34" s="117">
        <f t="shared" si="0"/>
        <v>3.6074998891422183E-4</v>
      </c>
    </row>
    <row r="35" spans="1:25">
      <c r="A35" s="16">
        <v>3</v>
      </c>
      <c r="B35" t="s">
        <v>147</v>
      </c>
      <c r="C35" t="s">
        <v>13</v>
      </c>
      <c r="D35">
        <v>1939427</v>
      </c>
      <c r="E35">
        <v>659528</v>
      </c>
      <c r="F35">
        <v>7.5136570000000003</v>
      </c>
      <c r="G35">
        <v>1</v>
      </c>
      <c r="H35">
        <v>92.465000000000003</v>
      </c>
      <c r="I35">
        <v>22.2</v>
      </c>
      <c r="J35">
        <v>39.799999999999997</v>
      </c>
      <c r="K35">
        <v>242.5</v>
      </c>
      <c r="L35">
        <v>1.0136000000000001</v>
      </c>
      <c r="M35">
        <v>90.936999999999998</v>
      </c>
      <c r="N35">
        <v>95.037999999999997</v>
      </c>
      <c r="O35">
        <v>94.120999999999995</v>
      </c>
      <c r="P35">
        <v>12.1</v>
      </c>
      <c r="Q35">
        <v>30.7</v>
      </c>
      <c r="R35">
        <v>21.6</v>
      </c>
      <c r="S35">
        <v>5.62</v>
      </c>
      <c r="T35" s="16">
        <v>2</v>
      </c>
      <c r="U35" s="23">
        <f t="shared" si="1"/>
        <v>958</v>
      </c>
      <c r="V35" s="5"/>
      <c r="W35" s="118">
        <v>41706.383900462963</v>
      </c>
      <c r="X35" s="114">
        <v>1939427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1938469</v>
      </c>
      <c r="E36">
        <v>659396</v>
      </c>
      <c r="F36">
        <v>7.3452380000000002</v>
      </c>
      <c r="G36">
        <v>1</v>
      </c>
      <c r="H36">
        <v>90.084999999999994</v>
      </c>
      <c r="I36">
        <v>23.1</v>
      </c>
      <c r="J36">
        <v>92.1</v>
      </c>
      <c r="K36">
        <v>253.6</v>
      </c>
      <c r="L36">
        <v>1.0133000000000001</v>
      </c>
      <c r="M36">
        <v>87.313000000000002</v>
      </c>
      <c r="N36">
        <v>92.683000000000007</v>
      </c>
      <c r="O36">
        <v>91.558999999999997</v>
      </c>
      <c r="P36">
        <v>12.3</v>
      </c>
      <c r="Q36">
        <v>30.1</v>
      </c>
      <c r="R36">
        <v>20.9</v>
      </c>
      <c r="S36">
        <v>5.62</v>
      </c>
      <c r="T36" s="16">
        <v>1</v>
      </c>
      <c r="U36" s="23">
        <f t="shared" si="1"/>
        <v>2184</v>
      </c>
      <c r="V36" s="5"/>
      <c r="W36" s="118">
        <v>41678.402627314812</v>
      </c>
      <c r="X36" s="114">
        <v>1938470</v>
      </c>
      <c r="Y36" s="117">
        <f t="shared" ref="Y36:Y37" si="2">((X36*100)/D36)-100</f>
        <v>5.1587103016004221E-5</v>
      </c>
    </row>
    <row r="37" spans="1:25">
      <c r="A37" s="16">
        <v>1</v>
      </c>
      <c r="B37" t="s">
        <v>149</v>
      </c>
      <c r="C37" t="s">
        <v>13</v>
      </c>
      <c r="D37">
        <v>1936285</v>
      </c>
      <c r="E37">
        <v>659087</v>
      </c>
      <c r="F37">
        <v>7.080184</v>
      </c>
      <c r="G37">
        <v>1</v>
      </c>
      <c r="H37">
        <v>89.423000000000002</v>
      </c>
      <c r="I37">
        <v>24.1</v>
      </c>
      <c r="J37">
        <v>111.2</v>
      </c>
      <c r="K37">
        <v>307.39999999999998</v>
      </c>
      <c r="L37">
        <v>1.0123</v>
      </c>
      <c r="M37">
        <v>84.626999999999995</v>
      </c>
      <c r="N37">
        <v>91.965999999999994</v>
      </c>
      <c r="O37">
        <v>89.203999999999994</v>
      </c>
      <c r="P37">
        <v>15.5</v>
      </c>
      <c r="Q37">
        <v>27.9</v>
      </c>
      <c r="R37">
        <v>24.7</v>
      </c>
      <c r="S37">
        <v>5.64</v>
      </c>
      <c r="T37" s="1"/>
      <c r="U37" s="26"/>
      <c r="V37" s="5"/>
      <c r="W37" s="118">
        <v>41647.396585648145</v>
      </c>
      <c r="X37" s="114">
        <v>1936285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1:W5"/>
    <mergeCell ref="X1:X5"/>
    <mergeCell ref="Y1:Y5"/>
    <mergeCell ref="W38:Y41"/>
    <mergeCell ref="W31:X31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topLeftCell="A7" zoomScale="80" zoomScaleNormal="100" zoomScaleSheetLayoutView="80" workbookViewId="0">
      <selection activeCell="D16" sqref="D16"/>
    </sheetView>
  </sheetViews>
  <sheetFormatPr baseColWidth="10" defaultRowHeight="1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4.42578125" bestFit="1" customWidth="1"/>
    <col min="18" max="18" width="7.7109375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147" t="s">
        <v>197</v>
      </c>
      <c r="Q1" s="147" t="s">
        <v>198</v>
      </c>
      <c r="R1" s="150" t="s">
        <v>199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SUM(N8:N38)</f>
        <v>3197100.2119999994</v>
      </c>
      <c r="O2" s="8" t="s">
        <v>7</v>
      </c>
      <c r="P2" s="148"/>
      <c r="Q2" s="148"/>
      <c r="R2" s="151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148"/>
      <c r="Q3" s="148"/>
      <c r="R3" s="151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MAX(N8:N38)</f>
        <v>130301.43699999999</v>
      </c>
      <c r="O4" s="8" t="s">
        <v>7</v>
      </c>
      <c r="P4" s="148"/>
      <c r="Q4" s="148"/>
      <c r="R4" s="151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149"/>
      <c r="Q5" s="149"/>
      <c r="R5" s="152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112"/>
      <c r="Q6" s="112"/>
      <c r="R6" s="117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112"/>
      <c r="Q7" s="112"/>
      <c r="R7" s="117"/>
    </row>
    <row r="8" spans="1:18">
      <c r="A8" s="21">
        <v>31</v>
      </c>
      <c r="B8" t="s">
        <v>553</v>
      </c>
      <c r="C8">
        <v>1439.802856</v>
      </c>
      <c r="D8">
        <v>1.2018979999999999</v>
      </c>
      <c r="E8">
        <v>5575.8940430000002</v>
      </c>
      <c r="F8">
        <v>22.961504000000001</v>
      </c>
      <c r="G8">
        <v>63.686680000000003</v>
      </c>
      <c r="H8">
        <v>1.234632</v>
      </c>
      <c r="I8">
        <v>78.597717000000003</v>
      </c>
      <c r="J8">
        <v>2821.8151859999998</v>
      </c>
      <c r="K8">
        <v>12.429012</v>
      </c>
      <c r="L8" t="s">
        <v>553</v>
      </c>
      <c r="M8" s="11">
        <v>31</v>
      </c>
      <c r="N8" s="43">
        <f>I8*1000</f>
        <v>78597.717000000004</v>
      </c>
      <c r="O8" s="11"/>
      <c r="P8" s="112"/>
      <c r="Q8" s="112"/>
      <c r="R8" s="117">
        <f t="shared" ref="R8:R34" si="0">((Q8*100)/N8)</f>
        <v>0</v>
      </c>
    </row>
    <row r="9" spans="1:18">
      <c r="A9" s="11">
        <v>30</v>
      </c>
      <c r="B9" t="s">
        <v>544</v>
      </c>
      <c r="C9">
        <v>1434.844482</v>
      </c>
      <c r="D9">
        <v>1.0788770000000001</v>
      </c>
      <c r="E9">
        <v>5625.6635740000002</v>
      </c>
      <c r="F9">
        <v>23.037873999999999</v>
      </c>
      <c r="G9">
        <v>64.284981000000002</v>
      </c>
      <c r="H9">
        <v>1.1098870000000001</v>
      </c>
      <c r="I9">
        <v>71.118622000000002</v>
      </c>
      <c r="J9">
        <v>2553.3007809999999</v>
      </c>
      <c r="K9">
        <v>12.493048999999999</v>
      </c>
      <c r="L9" t="s">
        <v>544</v>
      </c>
      <c r="M9" s="11">
        <v>30</v>
      </c>
      <c r="N9" s="43">
        <f>I9*1000</f>
        <v>71118.622000000003</v>
      </c>
      <c r="O9" s="11"/>
      <c r="P9" s="113"/>
      <c r="Q9" s="113"/>
      <c r="R9" s="117">
        <f t="shared" si="0"/>
        <v>0</v>
      </c>
    </row>
    <row r="10" spans="1:18">
      <c r="A10" s="11">
        <v>29</v>
      </c>
      <c r="B10" s="55" t="s">
        <v>545</v>
      </c>
      <c r="C10" s="55">
        <v>1358.525635</v>
      </c>
      <c r="D10">
        <v>1.818346</v>
      </c>
      <c r="E10">
        <v>5213.9150390000004</v>
      </c>
      <c r="F10">
        <v>22.775065999999999</v>
      </c>
      <c r="G10">
        <v>59.261654</v>
      </c>
      <c r="H10">
        <v>1.844821</v>
      </c>
      <c r="I10">
        <v>103.06980900000001</v>
      </c>
      <c r="J10">
        <v>3700.4121089999999</v>
      </c>
      <c r="K10">
        <v>12.263885</v>
      </c>
      <c r="L10" t="s">
        <v>545</v>
      </c>
      <c r="M10" s="11">
        <v>29</v>
      </c>
      <c r="N10" s="43">
        <f>I10*1000</f>
        <v>103069.80900000001</v>
      </c>
      <c r="O10" s="11"/>
      <c r="P10" s="112"/>
      <c r="Q10" s="112"/>
      <c r="R10" s="117">
        <f t="shared" si="0"/>
        <v>0</v>
      </c>
    </row>
    <row r="11" spans="1:18">
      <c r="A11" s="21">
        <v>28</v>
      </c>
      <c r="B11" t="s">
        <v>546</v>
      </c>
      <c r="C11">
        <v>1440.000366</v>
      </c>
      <c r="D11">
        <v>2.0852050000000002</v>
      </c>
      <c r="E11">
        <v>5021.7592770000001</v>
      </c>
      <c r="F11">
        <v>22.857970999999999</v>
      </c>
      <c r="G11">
        <v>56.909191</v>
      </c>
      <c r="H11">
        <v>2.1176159999999999</v>
      </c>
      <c r="I11">
        <v>119.70700100000001</v>
      </c>
      <c r="J11">
        <v>4297.720703</v>
      </c>
      <c r="K11">
        <v>12.330112</v>
      </c>
      <c r="L11" t="s">
        <v>546</v>
      </c>
      <c r="M11" s="11">
        <v>28</v>
      </c>
      <c r="N11" s="43">
        <f>I11*1000</f>
        <v>119707.001</v>
      </c>
      <c r="O11" s="11"/>
      <c r="P11" s="112"/>
      <c r="Q11" s="112"/>
      <c r="R11" s="117">
        <f t="shared" si="0"/>
        <v>0</v>
      </c>
    </row>
    <row r="12" spans="1:18">
      <c r="A12" s="11">
        <v>27</v>
      </c>
      <c r="B12" t="s">
        <v>547</v>
      </c>
      <c r="C12">
        <v>1440</v>
      </c>
      <c r="D12">
        <v>2.2037309999999999</v>
      </c>
      <c r="E12">
        <v>4786.5083009999998</v>
      </c>
      <c r="F12">
        <v>22.643523999999999</v>
      </c>
      <c r="G12">
        <v>54.085715999999998</v>
      </c>
      <c r="H12">
        <v>2.2274189999999998</v>
      </c>
      <c r="I12">
        <v>119.9599</v>
      </c>
      <c r="J12">
        <v>4306.8002930000002</v>
      </c>
      <c r="K12">
        <v>12.348777999999999</v>
      </c>
      <c r="L12" t="s">
        <v>547</v>
      </c>
      <c r="M12" s="11">
        <v>27</v>
      </c>
      <c r="N12" s="43">
        <f>I12*1000</f>
        <v>119959.90000000001</v>
      </c>
      <c r="O12" s="11"/>
      <c r="P12" s="112"/>
      <c r="Q12" s="112"/>
      <c r="R12" s="117">
        <f t="shared" si="0"/>
        <v>0</v>
      </c>
    </row>
    <row r="13" spans="1:18">
      <c r="A13" s="11">
        <v>26</v>
      </c>
      <c r="B13" t="s">
        <v>548</v>
      </c>
      <c r="C13">
        <v>1440</v>
      </c>
      <c r="D13">
        <v>2.1295899999999999</v>
      </c>
      <c r="E13">
        <v>5097.6552730000003</v>
      </c>
      <c r="F13">
        <v>22.669775000000001</v>
      </c>
      <c r="G13">
        <v>57.9557</v>
      </c>
      <c r="H13">
        <v>2.1488749999999999</v>
      </c>
      <c r="I13">
        <v>124.234444</v>
      </c>
      <c r="J13">
        <v>4460.2651370000003</v>
      </c>
      <c r="K13">
        <v>12.352212</v>
      </c>
      <c r="L13" t="s">
        <v>548</v>
      </c>
      <c r="M13" s="11">
        <v>26</v>
      </c>
      <c r="N13" s="43">
        <f t="shared" ref="N13:N22" si="1">I13*1000</f>
        <v>124234.444</v>
      </c>
      <c r="O13" s="11"/>
      <c r="P13" s="112"/>
      <c r="Q13" s="112"/>
      <c r="R13" s="117">
        <f t="shared" si="0"/>
        <v>0</v>
      </c>
    </row>
    <row r="14" spans="1:18">
      <c r="A14" s="11">
        <v>25</v>
      </c>
      <c r="B14" t="s">
        <v>549</v>
      </c>
      <c r="C14">
        <v>1440</v>
      </c>
      <c r="D14">
        <v>2.320055</v>
      </c>
      <c r="E14">
        <v>4931.5405270000001</v>
      </c>
      <c r="F14">
        <v>22.720946999999999</v>
      </c>
      <c r="G14">
        <v>55.834915000000002</v>
      </c>
      <c r="H14">
        <v>2.3388439999999999</v>
      </c>
      <c r="I14">
        <v>130.30143699999999</v>
      </c>
      <c r="J14">
        <v>4678.0825199999999</v>
      </c>
      <c r="K14">
        <v>12.472994</v>
      </c>
      <c r="L14" t="s">
        <v>549</v>
      </c>
      <c r="M14" s="11">
        <v>25</v>
      </c>
      <c r="N14" s="43">
        <f t="shared" si="1"/>
        <v>130301.43699999999</v>
      </c>
      <c r="O14" s="11"/>
      <c r="P14" s="114"/>
      <c r="Q14" s="114"/>
      <c r="R14" s="117">
        <f t="shared" si="0"/>
        <v>0</v>
      </c>
    </row>
    <row r="15" spans="1:18">
      <c r="A15" s="11">
        <v>24</v>
      </c>
      <c r="B15" s="55" t="s">
        <v>550</v>
      </c>
      <c r="C15" s="55">
        <v>1381.634155</v>
      </c>
      <c r="D15">
        <v>1.3509340000000001</v>
      </c>
      <c r="E15">
        <v>4892.0224609999996</v>
      </c>
      <c r="F15">
        <v>22.618486000000001</v>
      </c>
      <c r="G15">
        <v>55.348415000000003</v>
      </c>
      <c r="H15">
        <v>1.389608</v>
      </c>
      <c r="I15">
        <v>73.797234000000003</v>
      </c>
      <c r="J15">
        <v>2649.4685060000002</v>
      </c>
      <c r="K15">
        <v>12.458561</v>
      </c>
      <c r="L15" t="s">
        <v>550</v>
      </c>
      <c r="M15" s="11">
        <v>24</v>
      </c>
      <c r="N15" s="43">
        <f t="shared" si="1"/>
        <v>73797.233999999997</v>
      </c>
      <c r="O15" s="11"/>
      <c r="P15" s="115" t="s">
        <v>538</v>
      </c>
      <c r="Q15" s="115">
        <v>73.797229999999999</v>
      </c>
      <c r="R15" s="117">
        <f t="shared" si="0"/>
        <v>9.9999994579742651E-2</v>
      </c>
    </row>
    <row r="16" spans="1:18">
      <c r="A16" s="11">
        <v>23</v>
      </c>
      <c r="B16" t="s">
        <v>551</v>
      </c>
      <c r="C16">
        <v>1406.2021480000001</v>
      </c>
      <c r="D16">
        <v>1.3691530000000001</v>
      </c>
      <c r="E16">
        <v>5146.5830079999996</v>
      </c>
      <c r="F16">
        <v>22.713068</v>
      </c>
      <c r="G16">
        <v>58.502772999999998</v>
      </c>
      <c r="H16">
        <v>1.3978569999999999</v>
      </c>
      <c r="I16">
        <v>79.715423999999999</v>
      </c>
      <c r="J16">
        <v>2861.9433589999999</v>
      </c>
      <c r="K16">
        <v>12.257167000000001</v>
      </c>
      <c r="L16" t="s">
        <v>551</v>
      </c>
      <c r="M16" s="11">
        <v>23</v>
      </c>
      <c r="N16" s="43">
        <f t="shared" si="1"/>
        <v>79715.423999999999</v>
      </c>
      <c r="O16" s="11"/>
      <c r="P16" s="115" t="s">
        <v>539</v>
      </c>
      <c r="Q16" s="115">
        <v>79.715419999999995</v>
      </c>
      <c r="R16" s="117">
        <f t="shared" si="0"/>
        <v>9.9999994982150495E-2</v>
      </c>
    </row>
    <row r="17" spans="1:22">
      <c r="A17" s="11">
        <v>22</v>
      </c>
      <c r="B17" t="s">
        <v>552</v>
      </c>
      <c r="C17">
        <v>1404.334351</v>
      </c>
      <c r="D17">
        <v>1.7141200000000001</v>
      </c>
      <c r="E17">
        <v>5460.5253910000001</v>
      </c>
      <c r="F17">
        <v>22.937172</v>
      </c>
      <c r="G17">
        <v>62.261028000000003</v>
      </c>
      <c r="H17">
        <v>1.734542</v>
      </c>
      <c r="I17">
        <v>105.363731</v>
      </c>
      <c r="J17">
        <v>3782.7685550000001</v>
      </c>
      <c r="K17">
        <v>12.005744999999999</v>
      </c>
      <c r="L17" t="s">
        <v>552</v>
      </c>
      <c r="M17" s="11">
        <v>22</v>
      </c>
      <c r="N17" s="43">
        <f t="shared" si="1"/>
        <v>105363.731</v>
      </c>
      <c r="O17" s="11"/>
      <c r="P17" s="115" t="s">
        <v>540</v>
      </c>
      <c r="Q17" s="115">
        <v>105.36369999999999</v>
      </c>
      <c r="R17" s="117">
        <f t="shared" si="0"/>
        <v>9.9999970578110969E-2</v>
      </c>
    </row>
    <row r="18" spans="1:22">
      <c r="A18" s="21">
        <v>21</v>
      </c>
      <c r="B18" t="s">
        <v>179</v>
      </c>
      <c r="C18">
        <v>1440.0001219999999</v>
      </c>
      <c r="D18">
        <v>1.892835</v>
      </c>
      <c r="E18">
        <v>5446.0874020000001</v>
      </c>
      <c r="F18">
        <v>22.933941000000001</v>
      </c>
      <c r="G18">
        <v>62.079903000000002</v>
      </c>
      <c r="H18">
        <v>1.9128590000000001</v>
      </c>
      <c r="I18">
        <v>118.79922500000001</v>
      </c>
      <c r="J18">
        <v>4265.1298829999996</v>
      </c>
      <c r="K18">
        <v>12.0427</v>
      </c>
      <c r="L18" t="s">
        <v>179</v>
      </c>
      <c r="M18" s="11">
        <v>21</v>
      </c>
      <c r="N18" s="43">
        <f>I18*1000</f>
        <v>118799.22500000001</v>
      </c>
      <c r="O18" s="11"/>
      <c r="P18" s="115" t="s">
        <v>541</v>
      </c>
      <c r="Q18" s="115">
        <v>118.7992</v>
      </c>
      <c r="R18" s="117">
        <f t="shared" si="0"/>
        <v>9.9999978956091667E-2</v>
      </c>
    </row>
    <row r="19" spans="1:22">
      <c r="A19" s="11">
        <v>20</v>
      </c>
      <c r="B19" t="s">
        <v>180</v>
      </c>
      <c r="C19">
        <v>1440</v>
      </c>
      <c r="D19">
        <v>2.1211150000000001</v>
      </c>
      <c r="E19">
        <v>5003.2543949999999</v>
      </c>
      <c r="F19">
        <v>22.873287000000001</v>
      </c>
      <c r="G19">
        <v>56.723762999999998</v>
      </c>
      <c r="H19">
        <v>2.140984</v>
      </c>
      <c r="I19">
        <v>121.022575</v>
      </c>
      <c r="J19">
        <v>4344.9526370000003</v>
      </c>
      <c r="K19">
        <v>12.019183999999999</v>
      </c>
      <c r="L19" t="s">
        <v>180</v>
      </c>
      <c r="M19" s="11">
        <v>20</v>
      </c>
      <c r="N19" s="43">
        <f t="shared" si="1"/>
        <v>121022.575</v>
      </c>
      <c r="O19" s="11"/>
      <c r="P19" s="115" t="s">
        <v>542</v>
      </c>
      <c r="Q19" s="115">
        <v>121.0226</v>
      </c>
      <c r="R19" s="117">
        <f t="shared" si="0"/>
        <v>0.10000002065730298</v>
      </c>
    </row>
    <row r="20" spans="1:22">
      <c r="A20" s="11">
        <v>19</v>
      </c>
      <c r="B20" t="s">
        <v>181</v>
      </c>
      <c r="C20">
        <v>1439.9998780000001</v>
      </c>
      <c r="D20">
        <v>2.238184</v>
      </c>
      <c r="E20">
        <v>4757.9941410000001</v>
      </c>
      <c r="F20">
        <v>22.638895000000002</v>
      </c>
      <c r="G20">
        <v>53.71508</v>
      </c>
      <c r="H20">
        <v>2.253377</v>
      </c>
      <c r="I20">
        <v>121.052238</v>
      </c>
      <c r="J20">
        <v>4346.017578</v>
      </c>
      <c r="K20">
        <v>12.034967</v>
      </c>
      <c r="L20" t="s">
        <v>181</v>
      </c>
      <c r="M20" s="11">
        <v>19</v>
      </c>
      <c r="N20" s="43">
        <f t="shared" si="1"/>
        <v>121052.238</v>
      </c>
      <c r="O20" s="11"/>
      <c r="P20" s="153" t="s">
        <v>215</v>
      </c>
      <c r="Q20" s="154"/>
      <c r="R20" s="117">
        <f t="shared" si="0"/>
        <v>0</v>
      </c>
    </row>
    <row r="21" spans="1:22">
      <c r="A21" s="11">
        <v>18</v>
      </c>
      <c r="B21" t="s">
        <v>182</v>
      </c>
      <c r="C21">
        <v>1439.999634</v>
      </c>
      <c r="D21">
        <v>1.8637760000000001</v>
      </c>
      <c r="E21">
        <v>5555.2807620000003</v>
      </c>
      <c r="F21">
        <v>22.912046</v>
      </c>
      <c r="G21">
        <v>63.487124999999999</v>
      </c>
      <c r="H21">
        <v>1.8842049999999999</v>
      </c>
      <c r="I21">
        <v>119.302116</v>
      </c>
      <c r="J21">
        <v>4283.1845700000003</v>
      </c>
      <c r="K21">
        <v>12.075047</v>
      </c>
      <c r="L21" t="s">
        <v>182</v>
      </c>
      <c r="M21" s="11">
        <v>18</v>
      </c>
      <c r="N21" s="43">
        <f t="shared" si="1"/>
        <v>119302.11599999999</v>
      </c>
      <c r="O21" s="11"/>
      <c r="P21" s="115" t="s">
        <v>543</v>
      </c>
      <c r="Q21" s="115">
        <v>119.3021</v>
      </c>
      <c r="R21" s="117">
        <f t="shared" si="0"/>
        <v>9.9999986588670389E-2</v>
      </c>
    </row>
    <row r="22" spans="1:22">
      <c r="A22" s="11">
        <v>17</v>
      </c>
      <c r="B22" t="s">
        <v>183</v>
      </c>
      <c r="C22">
        <v>1439.9676509999999</v>
      </c>
      <c r="D22">
        <v>1.312298</v>
      </c>
      <c r="E22">
        <v>5590.0195309999999</v>
      </c>
      <c r="F22">
        <v>23.114895000000001</v>
      </c>
      <c r="G22">
        <v>63.816231000000002</v>
      </c>
      <c r="H22">
        <v>1.3400879999999999</v>
      </c>
      <c r="I22">
        <v>85.523003000000003</v>
      </c>
      <c r="J22">
        <v>3070.4470209999999</v>
      </c>
      <c r="K22">
        <v>12.186095999999999</v>
      </c>
      <c r="L22" t="s">
        <v>183</v>
      </c>
      <c r="M22" s="11">
        <v>17</v>
      </c>
      <c r="N22" s="43">
        <f t="shared" si="1"/>
        <v>85523.002999999997</v>
      </c>
      <c r="O22" s="11"/>
      <c r="P22" s="115" t="s">
        <v>186</v>
      </c>
      <c r="Q22" s="115">
        <v>85.522999999999996</v>
      </c>
      <c r="R22" s="117">
        <f t="shared" si="0"/>
        <v>9.9999996492171811E-2</v>
      </c>
    </row>
    <row r="23" spans="1:22">
      <c r="A23" s="11">
        <v>16</v>
      </c>
      <c r="B23" t="s">
        <v>184</v>
      </c>
      <c r="C23">
        <v>1439.8520510000001</v>
      </c>
      <c r="D23">
        <v>1.184472</v>
      </c>
      <c r="E23">
        <v>5718.2836909999996</v>
      </c>
      <c r="F23">
        <v>23.073332000000001</v>
      </c>
      <c r="G23">
        <v>65.4375</v>
      </c>
      <c r="H23">
        <v>1.220464</v>
      </c>
      <c r="I23">
        <v>79.562195000000003</v>
      </c>
      <c r="J23">
        <v>2856.4418949999999</v>
      </c>
      <c r="K23">
        <v>12.108164</v>
      </c>
      <c r="L23" t="s">
        <v>184</v>
      </c>
      <c r="M23" s="11">
        <v>16</v>
      </c>
      <c r="N23" s="43">
        <f>I23*1000</f>
        <v>79562.195000000007</v>
      </c>
      <c r="O23" s="11"/>
      <c r="P23" s="115" t="s">
        <v>187</v>
      </c>
      <c r="Q23" s="115">
        <v>79.562190000000001</v>
      </c>
      <c r="R23" s="117">
        <f t="shared" si="0"/>
        <v>9.9999993715608262E-2</v>
      </c>
      <c r="T23" s="133"/>
      <c r="U23" s="133"/>
      <c r="V23" s="133"/>
    </row>
    <row r="24" spans="1:22">
      <c r="A24" s="11">
        <v>15</v>
      </c>
      <c r="B24" t="s">
        <v>185</v>
      </c>
      <c r="C24">
        <v>1440</v>
      </c>
      <c r="D24">
        <v>1.6609050000000001</v>
      </c>
      <c r="E24">
        <v>5685.0415039999998</v>
      </c>
      <c r="F24">
        <v>23.217048999999999</v>
      </c>
      <c r="G24">
        <v>64.976912999999996</v>
      </c>
      <c r="H24">
        <v>1.681468</v>
      </c>
      <c r="I24">
        <v>109.132744</v>
      </c>
      <c r="J24">
        <v>3918.08374</v>
      </c>
      <c r="K24">
        <v>12.086112</v>
      </c>
      <c r="L24" t="s">
        <v>185</v>
      </c>
      <c r="M24" s="11">
        <v>15</v>
      </c>
      <c r="N24" s="43">
        <f t="shared" ref="N24:N37" si="2">I24*1000</f>
        <v>109132.74400000001</v>
      </c>
      <c r="O24" s="11"/>
      <c r="P24" s="115" t="s">
        <v>188</v>
      </c>
      <c r="Q24" s="115">
        <v>109.1327</v>
      </c>
      <c r="R24" s="117">
        <f t="shared" si="0"/>
        <v>9.9999959682128034E-2</v>
      </c>
      <c r="T24" s="134"/>
      <c r="U24" s="134"/>
      <c r="V24" s="133"/>
    </row>
    <row r="25" spans="1:22">
      <c r="A25" s="21">
        <v>14</v>
      </c>
      <c r="B25" t="s">
        <v>172</v>
      </c>
      <c r="C25">
        <v>1439.9995120000001</v>
      </c>
      <c r="D25">
        <v>1.8325149999999999</v>
      </c>
      <c r="E25">
        <v>5527.3295900000003</v>
      </c>
      <c r="F25">
        <v>22.877797999999999</v>
      </c>
      <c r="G25">
        <v>63.190520999999997</v>
      </c>
      <c r="H25">
        <v>1.8553729999999999</v>
      </c>
      <c r="I25">
        <v>116.805069</v>
      </c>
      <c r="J25">
        <v>4193.5356449999999</v>
      </c>
      <c r="K25">
        <v>11.984733</v>
      </c>
      <c r="L25" t="s">
        <v>172</v>
      </c>
      <c r="M25" s="11">
        <v>14</v>
      </c>
      <c r="N25" s="43">
        <f t="shared" si="2"/>
        <v>116805.069</v>
      </c>
      <c r="O25" s="11"/>
      <c r="P25" s="115" t="s">
        <v>189</v>
      </c>
      <c r="Q25" s="115">
        <v>116.8051</v>
      </c>
      <c r="R25" s="117">
        <f t="shared" si="0"/>
        <v>0.10000002653994408</v>
      </c>
      <c r="T25" s="134"/>
      <c r="U25" s="134"/>
      <c r="V25" s="133"/>
    </row>
    <row r="26" spans="1:22">
      <c r="A26" s="11">
        <v>13</v>
      </c>
      <c r="B26" t="s">
        <v>173</v>
      </c>
      <c r="C26">
        <v>1440</v>
      </c>
      <c r="D26">
        <v>1.872822</v>
      </c>
      <c r="E26">
        <v>5722.2666019999997</v>
      </c>
      <c r="F26">
        <v>23.104527000000001</v>
      </c>
      <c r="G26">
        <v>65.468117000000007</v>
      </c>
      <c r="H26">
        <v>1.8919589999999999</v>
      </c>
      <c r="I26">
        <v>123.908699</v>
      </c>
      <c r="J26">
        <v>4448.5703130000002</v>
      </c>
      <c r="K26">
        <v>12.132091000000001</v>
      </c>
      <c r="L26" t="s">
        <v>173</v>
      </c>
      <c r="M26" s="11">
        <v>13</v>
      </c>
      <c r="N26" s="43">
        <f t="shared" si="2"/>
        <v>123908.69899999999</v>
      </c>
      <c r="O26" s="11"/>
      <c r="P26" s="115" t="s">
        <v>190</v>
      </c>
      <c r="Q26" s="115">
        <v>123.9087</v>
      </c>
      <c r="R26" s="117">
        <f t="shared" si="0"/>
        <v>0.10000000080704584</v>
      </c>
      <c r="T26" s="134"/>
      <c r="U26" s="134"/>
      <c r="V26" s="133"/>
    </row>
    <row r="27" spans="1:22">
      <c r="A27" s="11">
        <v>12</v>
      </c>
      <c r="B27" t="s">
        <v>174</v>
      </c>
      <c r="C27">
        <v>1440</v>
      </c>
      <c r="D27">
        <v>1.721705</v>
      </c>
      <c r="E27">
        <v>5718.4130859999996</v>
      </c>
      <c r="F27">
        <v>23.082457000000002</v>
      </c>
      <c r="G27">
        <v>65.427368000000001</v>
      </c>
      <c r="H27">
        <v>1.742443</v>
      </c>
      <c r="I27">
        <v>113.99614</v>
      </c>
      <c r="J27">
        <v>4092.689453</v>
      </c>
      <c r="K27">
        <v>12.179024999999999</v>
      </c>
      <c r="L27" t="s">
        <v>174</v>
      </c>
      <c r="M27" s="11">
        <v>12</v>
      </c>
      <c r="N27" s="43">
        <f t="shared" si="2"/>
        <v>113996.14</v>
      </c>
      <c r="O27" s="11"/>
      <c r="P27" s="115" t="s">
        <v>191</v>
      </c>
      <c r="Q27" s="115">
        <v>113.9961</v>
      </c>
      <c r="R27" s="117">
        <f t="shared" si="0"/>
        <v>9.9999964911092615E-2</v>
      </c>
      <c r="T27" s="134"/>
      <c r="U27" s="134"/>
      <c r="V27" s="133"/>
    </row>
    <row r="28" spans="1:22">
      <c r="A28" s="11">
        <v>11</v>
      </c>
      <c r="B28" t="s">
        <v>175</v>
      </c>
      <c r="C28">
        <v>1440</v>
      </c>
      <c r="D28">
        <v>1.6103909999999999</v>
      </c>
      <c r="E28">
        <v>5721.6528319999998</v>
      </c>
      <c r="F28">
        <v>23.150599</v>
      </c>
      <c r="G28">
        <v>65.445571999999999</v>
      </c>
      <c r="H28">
        <v>1.6297250000000001</v>
      </c>
      <c r="I28">
        <v>106.66876999999999</v>
      </c>
      <c r="J28">
        <v>3829.6223140000002</v>
      </c>
      <c r="K28">
        <v>12.152780999999999</v>
      </c>
      <c r="L28" t="s">
        <v>175</v>
      </c>
      <c r="M28" s="11">
        <v>11</v>
      </c>
      <c r="N28" s="43">
        <f t="shared" si="2"/>
        <v>106668.76999999999</v>
      </c>
      <c r="O28" s="11"/>
      <c r="P28" s="116">
        <v>41981.662407407406</v>
      </c>
      <c r="Q28" s="115">
        <v>106.6688</v>
      </c>
      <c r="R28" s="117">
        <f t="shared" si="0"/>
        <v>0.10000002812444544</v>
      </c>
      <c r="T28" s="134"/>
      <c r="U28" s="134"/>
      <c r="V28" s="133"/>
    </row>
    <row r="29" spans="1:22">
      <c r="A29" s="11">
        <v>10</v>
      </c>
      <c r="B29" t="s">
        <v>176</v>
      </c>
      <c r="C29">
        <v>1439.508057</v>
      </c>
      <c r="D29">
        <v>1.1203270000000001</v>
      </c>
      <c r="E29">
        <v>5529.9262699999999</v>
      </c>
      <c r="F29">
        <v>22.994119999999999</v>
      </c>
      <c r="G29">
        <v>63.108322000000001</v>
      </c>
      <c r="H29">
        <v>1.1571009999999999</v>
      </c>
      <c r="I29">
        <v>73.096847999999994</v>
      </c>
      <c r="J29">
        <v>2624.3232419999999</v>
      </c>
      <c r="K29">
        <v>12.112009</v>
      </c>
      <c r="L29" t="s">
        <v>176</v>
      </c>
      <c r="M29" s="11">
        <v>10</v>
      </c>
      <c r="N29" s="43">
        <f t="shared" si="2"/>
        <v>73096.847999999998</v>
      </c>
      <c r="O29" s="11"/>
      <c r="P29" s="141" t="s">
        <v>215</v>
      </c>
      <c r="Q29" s="142"/>
      <c r="R29" s="117">
        <f t="shared" si="0"/>
        <v>0</v>
      </c>
      <c r="T29" s="134"/>
      <c r="U29" s="134"/>
      <c r="V29" s="133"/>
    </row>
    <row r="30" spans="1:22">
      <c r="A30" s="11">
        <v>9</v>
      </c>
      <c r="B30" t="s">
        <v>177</v>
      </c>
      <c r="C30">
        <v>1439.3420410000001</v>
      </c>
      <c r="D30">
        <v>1.1081110000000001</v>
      </c>
      <c r="E30">
        <v>5560.6108400000003</v>
      </c>
      <c r="F30">
        <v>22.896350999999999</v>
      </c>
      <c r="G30">
        <v>63.539042999999999</v>
      </c>
      <c r="H30">
        <v>1.140296</v>
      </c>
      <c r="I30">
        <v>72.181892000000005</v>
      </c>
      <c r="J30">
        <v>2591.474365</v>
      </c>
      <c r="K30">
        <v>12.046495999999999</v>
      </c>
      <c r="L30" t="s">
        <v>177</v>
      </c>
      <c r="M30" s="11">
        <v>9</v>
      </c>
      <c r="N30" s="43">
        <f t="shared" si="2"/>
        <v>72181.892000000007</v>
      </c>
      <c r="O30" s="11"/>
      <c r="P30" s="116">
        <v>41920.414363425924</v>
      </c>
      <c r="Q30" s="115">
        <v>72.181889999999996</v>
      </c>
      <c r="R30" s="117">
        <f t="shared" si="0"/>
        <v>9.9999997229221954E-2</v>
      </c>
      <c r="T30" s="134"/>
      <c r="U30" s="134"/>
      <c r="V30" s="133"/>
    </row>
    <row r="31" spans="1:22">
      <c r="A31" s="11">
        <v>8</v>
      </c>
      <c r="B31" t="s">
        <v>178</v>
      </c>
      <c r="C31">
        <v>1440</v>
      </c>
      <c r="D31">
        <v>1.5129360000000001</v>
      </c>
      <c r="E31">
        <v>5704.0434569999998</v>
      </c>
      <c r="F31">
        <v>22.916281000000001</v>
      </c>
      <c r="G31">
        <v>65.305678999999998</v>
      </c>
      <c r="H31">
        <v>1.5397719999999999</v>
      </c>
      <c r="I31">
        <v>100.60591100000001</v>
      </c>
      <c r="J31">
        <v>3611.9536130000001</v>
      </c>
      <c r="K31">
        <v>12.093685000000001</v>
      </c>
      <c r="L31" t="s">
        <v>178</v>
      </c>
      <c r="M31" s="11">
        <v>8</v>
      </c>
      <c r="N31" s="43">
        <f t="shared" si="2"/>
        <v>100605.91100000001</v>
      </c>
      <c r="O31" s="11"/>
      <c r="P31" s="116">
        <v>41890.389374999999</v>
      </c>
      <c r="Q31" s="115">
        <v>100.60590000000001</v>
      </c>
      <c r="R31" s="117">
        <f t="shared" si="0"/>
        <v>9.9999989066248796E-2</v>
      </c>
      <c r="T31" s="134"/>
      <c r="U31" s="134"/>
      <c r="V31" s="133"/>
    </row>
    <row r="32" spans="1:22">
      <c r="A32" s="21">
        <v>7</v>
      </c>
      <c r="B32" t="s">
        <v>135</v>
      </c>
      <c r="C32">
        <v>1440</v>
      </c>
      <c r="D32">
        <v>1.6326929999999999</v>
      </c>
      <c r="E32">
        <v>5654.2563479999999</v>
      </c>
      <c r="F32">
        <v>22.926082999999998</v>
      </c>
      <c r="G32">
        <v>64.679152999999999</v>
      </c>
      <c r="H32">
        <v>1.6596610000000001</v>
      </c>
      <c r="I32">
        <v>107.228058</v>
      </c>
      <c r="J32">
        <v>3849.7016600000002</v>
      </c>
      <c r="K32">
        <v>12.040215999999999</v>
      </c>
      <c r="L32" t="s">
        <v>135</v>
      </c>
      <c r="M32" s="11">
        <v>7</v>
      </c>
      <c r="N32" s="43">
        <f t="shared" si="2"/>
        <v>107228.058</v>
      </c>
      <c r="O32" s="11"/>
      <c r="P32" s="116">
        <v>41859.3983912037</v>
      </c>
      <c r="Q32" s="115">
        <v>107.2281</v>
      </c>
      <c r="R32" s="117">
        <f t="shared" si="0"/>
        <v>0.10000003916885261</v>
      </c>
      <c r="T32" s="134"/>
      <c r="U32" s="134"/>
      <c r="V32" s="133"/>
    </row>
    <row r="33" spans="1:22">
      <c r="A33" s="11">
        <v>6</v>
      </c>
      <c r="B33" t="s">
        <v>136</v>
      </c>
      <c r="C33">
        <v>1440</v>
      </c>
      <c r="D33">
        <v>1.728731</v>
      </c>
      <c r="E33">
        <v>5702.9365230000003</v>
      </c>
      <c r="F33">
        <v>23.033118999999999</v>
      </c>
      <c r="G33">
        <v>65.250579999999999</v>
      </c>
      <c r="H33">
        <v>1.75102</v>
      </c>
      <c r="I33">
        <v>114.161888</v>
      </c>
      <c r="J33">
        <v>4098.6401370000003</v>
      </c>
      <c r="K33">
        <v>12.042372</v>
      </c>
      <c r="L33" t="s">
        <v>136</v>
      </c>
      <c r="M33" s="11">
        <v>6</v>
      </c>
      <c r="N33" s="43">
        <f t="shared" si="2"/>
        <v>114161.88800000001</v>
      </c>
      <c r="O33" s="11"/>
      <c r="P33" s="116">
        <v>41828.390462962961</v>
      </c>
      <c r="Q33" s="115">
        <v>114.1619</v>
      </c>
      <c r="R33" s="117">
        <f t="shared" si="0"/>
        <v>0.10000001051138888</v>
      </c>
      <c r="T33" s="134"/>
      <c r="U33" s="134"/>
      <c r="V33" s="133"/>
    </row>
    <row r="34" spans="1:22">
      <c r="A34" s="11">
        <v>5</v>
      </c>
      <c r="B34" t="s">
        <v>137</v>
      </c>
      <c r="C34">
        <v>1439.9995120000001</v>
      </c>
      <c r="D34">
        <v>1.753139</v>
      </c>
      <c r="E34">
        <v>5714.763672</v>
      </c>
      <c r="F34">
        <v>23.060631000000001</v>
      </c>
      <c r="G34">
        <v>65.388824</v>
      </c>
      <c r="H34">
        <v>1.7746409999999999</v>
      </c>
      <c r="I34">
        <v>116.04689</v>
      </c>
      <c r="J34">
        <v>4166.3154299999997</v>
      </c>
      <c r="K34">
        <v>12.094968</v>
      </c>
      <c r="L34" t="s">
        <v>137</v>
      </c>
      <c r="M34" s="11">
        <v>5</v>
      </c>
      <c r="N34" s="43">
        <f t="shared" si="2"/>
        <v>116046.89</v>
      </c>
      <c r="O34" s="11"/>
      <c r="P34" s="116">
        <v>41798.399050925924</v>
      </c>
      <c r="Q34" s="115">
        <v>116.04689999999999</v>
      </c>
      <c r="R34" s="117">
        <f t="shared" si="0"/>
        <v>0.10000000861720636</v>
      </c>
      <c r="T34" s="134"/>
      <c r="U34" s="134"/>
      <c r="V34" s="133"/>
    </row>
    <row r="35" spans="1:22">
      <c r="A35" s="11">
        <v>4</v>
      </c>
      <c r="B35" t="s">
        <v>138</v>
      </c>
      <c r="C35">
        <v>1440</v>
      </c>
      <c r="D35">
        <v>1.9005650000000001</v>
      </c>
      <c r="E35">
        <v>5693.3032229999999</v>
      </c>
      <c r="F35">
        <v>23.071638</v>
      </c>
      <c r="G35">
        <v>65.119003000000006</v>
      </c>
      <c r="H35">
        <v>1.9202779999999999</v>
      </c>
      <c r="I35">
        <v>124.971054</v>
      </c>
      <c r="J35">
        <v>4486.7109380000002</v>
      </c>
      <c r="K35">
        <v>12.093799000000001</v>
      </c>
      <c r="L35" t="s">
        <v>138</v>
      </c>
      <c r="M35" s="11">
        <v>4</v>
      </c>
      <c r="N35" s="43">
        <f t="shared" si="2"/>
        <v>124971.05399999999</v>
      </c>
      <c r="O35" s="11"/>
      <c r="P35" s="116">
        <v>41767.392361111109</v>
      </c>
      <c r="Q35" s="115">
        <v>124.97110000000001</v>
      </c>
      <c r="R35" s="117">
        <f>((Q35*100)/N35)</f>
        <v>0.10000003680852369</v>
      </c>
      <c r="T35" s="134"/>
      <c r="U35" s="134"/>
      <c r="V35" s="133"/>
    </row>
    <row r="36" spans="1:22">
      <c r="A36" s="11">
        <v>3</v>
      </c>
      <c r="B36" t="s">
        <v>139</v>
      </c>
      <c r="C36">
        <v>1434.224976</v>
      </c>
      <c r="D36">
        <v>1.1111530000000001</v>
      </c>
      <c r="E36">
        <v>5580.9477539999998</v>
      </c>
      <c r="F36">
        <v>23.082308000000001</v>
      </c>
      <c r="G36">
        <v>63.716835000000003</v>
      </c>
      <c r="H36">
        <v>1.1542410000000001</v>
      </c>
      <c r="I36">
        <v>73.539810000000003</v>
      </c>
      <c r="J36">
        <v>2640.226318</v>
      </c>
      <c r="K36">
        <v>12.129571</v>
      </c>
      <c r="L36" t="s">
        <v>139</v>
      </c>
      <c r="M36" s="11">
        <v>3</v>
      </c>
      <c r="N36" s="43">
        <f t="shared" si="2"/>
        <v>73539.81</v>
      </c>
      <c r="O36" s="11"/>
      <c r="P36" s="143" t="s">
        <v>215</v>
      </c>
      <c r="Q36" s="144"/>
      <c r="R36" s="136"/>
      <c r="T36" s="134"/>
      <c r="U36" s="134"/>
      <c r="V36" s="133"/>
    </row>
    <row r="37" spans="1:22">
      <c r="A37" s="11">
        <v>2</v>
      </c>
      <c r="B37" t="s">
        <v>140</v>
      </c>
      <c r="C37">
        <v>1439.9014890000001</v>
      </c>
      <c r="D37">
        <v>1.2307399999999999</v>
      </c>
      <c r="E37">
        <v>5552.7202150000003</v>
      </c>
      <c r="F37">
        <v>22.928871000000001</v>
      </c>
      <c r="G37">
        <v>63.408886000000003</v>
      </c>
      <c r="H37">
        <v>1.2589859999999999</v>
      </c>
      <c r="I37">
        <v>79.798195000000007</v>
      </c>
      <c r="J37">
        <v>2864.9147950000001</v>
      </c>
      <c r="K37">
        <v>12.340313</v>
      </c>
      <c r="L37" t="s">
        <v>140</v>
      </c>
      <c r="M37" s="11">
        <v>2</v>
      </c>
      <c r="N37" s="43">
        <f t="shared" si="2"/>
        <v>79798.195000000007</v>
      </c>
      <c r="O37" s="11"/>
      <c r="P37" s="145"/>
      <c r="Q37" s="146"/>
      <c r="R37" s="136"/>
      <c r="T37" s="135"/>
      <c r="U37" s="134"/>
      <c r="V37" s="133"/>
    </row>
    <row r="38" spans="1:22">
      <c r="A38" s="11">
        <v>1</v>
      </c>
      <c r="B38" t="s">
        <v>141</v>
      </c>
      <c r="C38">
        <v>1439.9995120000001</v>
      </c>
      <c r="D38">
        <v>1.730502</v>
      </c>
      <c r="E38">
        <v>5679.6904299999997</v>
      </c>
      <c r="F38">
        <v>22.950154999999999</v>
      </c>
      <c r="G38">
        <v>64.986052999999998</v>
      </c>
      <c r="H38">
        <v>1.7508060000000001</v>
      </c>
      <c r="I38">
        <v>113.83157300000001</v>
      </c>
      <c r="J38">
        <v>4086.78125</v>
      </c>
      <c r="K38">
        <v>12.337061</v>
      </c>
      <c r="L38" t="s">
        <v>141</v>
      </c>
      <c r="M38" s="11">
        <v>1</v>
      </c>
      <c r="N38" s="43">
        <f>I38*1000</f>
        <v>113831.573</v>
      </c>
      <c r="O38" s="11"/>
      <c r="P38" s="145"/>
      <c r="Q38" s="146"/>
      <c r="R38" s="136"/>
      <c r="T38" s="135"/>
      <c r="U38" s="134"/>
      <c r="V38" s="133"/>
    </row>
    <row r="39" spans="1:22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145"/>
      <c r="Q39" s="146"/>
      <c r="R39" s="136"/>
      <c r="T39" s="135"/>
      <c r="U39" s="134"/>
      <c r="V39" s="133"/>
    </row>
    <row r="40" spans="1:22" ht="15" customHeight="1">
      <c r="A40" s="44"/>
      <c r="B40" s="157" t="s">
        <v>74</v>
      </c>
      <c r="C40" s="157"/>
      <c r="D40" s="158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  <c r="P40" s="127"/>
      <c r="Q40" s="128"/>
      <c r="R40" s="129"/>
      <c r="T40" s="135"/>
      <c r="U40" s="134"/>
      <c r="V40" s="133"/>
    </row>
    <row r="41" spans="1:22" ht="15" customHeight="1">
      <c r="A41" s="44"/>
      <c r="B41" s="157" t="s">
        <v>76</v>
      </c>
      <c r="C41" s="157"/>
      <c r="D41" s="158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  <c r="P41" s="130"/>
      <c r="Q41" s="131"/>
      <c r="R41" s="132"/>
      <c r="T41" s="135"/>
      <c r="U41" s="134"/>
      <c r="V41" s="133"/>
    </row>
    <row r="42" spans="1:22" ht="15" customHeight="1">
      <c r="A42" s="44"/>
      <c r="B42" s="157" t="s">
        <v>77</v>
      </c>
      <c r="C42" s="157"/>
      <c r="D42" s="158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  <c r="T42" s="135"/>
      <c r="U42" s="134"/>
      <c r="V42" s="133"/>
    </row>
    <row r="43" spans="1:22" ht="15" customHeight="1">
      <c r="A43" s="44"/>
      <c r="B43" s="155" t="s">
        <v>79</v>
      </c>
      <c r="C43" s="155"/>
      <c r="D43" s="156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  <c r="T43" s="135"/>
      <c r="U43" s="134"/>
      <c r="V43" s="133"/>
    </row>
    <row r="44" spans="1:22" ht="15" customHeight="1">
      <c r="A44" s="44"/>
      <c r="B44" s="155" t="s">
        <v>80</v>
      </c>
      <c r="C44" s="155"/>
      <c r="D44" s="156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  <c r="T44" s="133"/>
      <c r="U44" s="133"/>
      <c r="V44" s="133"/>
    </row>
    <row r="45" spans="1:22" ht="15" customHeight="1">
      <c r="A45" s="44"/>
      <c r="B45" s="155" t="s">
        <v>82</v>
      </c>
      <c r="C45" s="155"/>
      <c r="D45" s="156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22" ht="15" customHeight="1">
      <c r="A46" s="44"/>
      <c r="B46" s="155" t="s">
        <v>85</v>
      </c>
      <c r="C46" s="155"/>
      <c r="D46" s="156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155" t="s">
        <v>88</v>
      </c>
      <c r="C47" s="155"/>
      <c r="D47" s="156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4">
    <mergeCell ref="B46:D46"/>
    <mergeCell ref="B47:D47"/>
    <mergeCell ref="B40:D40"/>
    <mergeCell ref="B41:D41"/>
    <mergeCell ref="B42:D42"/>
    <mergeCell ref="B43:D43"/>
    <mergeCell ref="B44:D44"/>
    <mergeCell ref="B45:D45"/>
    <mergeCell ref="P29:Q29"/>
    <mergeCell ref="P36:Q39"/>
    <mergeCell ref="P1:P5"/>
    <mergeCell ref="Q1:Q5"/>
    <mergeCell ref="R1:R5"/>
    <mergeCell ref="P20:Q20"/>
  </mergeCells>
  <pageMargins left="0.7" right="0.7" top="0.75" bottom="0.75" header="0.3" footer="0.3"/>
  <pageSetup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420349</v>
      </c>
      <c r="T6" s="22">
        <v>31</v>
      </c>
      <c r="U6" s="23">
        <f>D6-D7</f>
        <v>829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419520</v>
      </c>
      <c r="T7" s="16">
        <v>30</v>
      </c>
      <c r="U7" s="23">
        <f>D7-D8</f>
        <v>483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419037</v>
      </c>
      <c r="T8" s="16">
        <v>29</v>
      </c>
      <c r="U8" s="23">
        <f>D8-D9</f>
        <v>1463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417574</v>
      </c>
      <c r="E9">
        <v>197068</v>
      </c>
      <c r="F9">
        <v>6.9745970000000002</v>
      </c>
      <c r="G9">
        <v>0</v>
      </c>
      <c r="H9">
        <v>88.38</v>
      </c>
      <c r="I9">
        <v>24</v>
      </c>
      <c r="J9">
        <v>62.2</v>
      </c>
      <c r="K9">
        <v>136.30000000000001</v>
      </c>
      <c r="L9">
        <v>1.0124</v>
      </c>
      <c r="M9">
        <v>84.369</v>
      </c>
      <c r="N9">
        <v>92.450999999999993</v>
      </c>
      <c r="O9">
        <v>86.887</v>
      </c>
      <c r="P9">
        <v>20.100000000000001</v>
      </c>
      <c r="Q9">
        <v>29.5</v>
      </c>
      <c r="R9">
        <v>22.1</v>
      </c>
      <c r="S9">
        <v>5.08</v>
      </c>
      <c r="T9" s="22">
        <v>28</v>
      </c>
      <c r="U9" s="23">
        <f t="shared" ref="U9:U36" si="1">D9-D10</f>
        <v>1481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416093</v>
      </c>
      <c r="E10">
        <v>196858</v>
      </c>
      <c r="F10">
        <v>6.9053339999999999</v>
      </c>
      <c r="G10">
        <v>0</v>
      </c>
      <c r="H10">
        <v>88.344999999999999</v>
      </c>
      <c r="I10">
        <v>23.7</v>
      </c>
      <c r="J10">
        <v>67.7</v>
      </c>
      <c r="K10">
        <v>143.80000000000001</v>
      </c>
      <c r="L10">
        <v>1.0122</v>
      </c>
      <c r="M10">
        <v>84.575999999999993</v>
      </c>
      <c r="N10">
        <v>91.003</v>
      </c>
      <c r="O10">
        <v>86.084000000000003</v>
      </c>
      <c r="P10">
        <v>19.399999999999999</v>
      </c>
      <c r="Q10">
        <v>29</v>
      </c>
      <c r="R10">
        <v>22.6</v>
      </c>
      <c r="S10">
        <v>5.08</v>
      </c>
      <c r="T10" s="16">
        <v>27</v>
      </c>
      <c r="U10" s="23">
        <f t="shared" si="1"/>
        <v>1607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414486</v>
      </c>
      <c r="E11">
        <v>196629</v>
      </c>
      <c r="F11">
        <v>7.0285130000000002</v>
      </c>
      <c r="G11">
        <v>0</v>
      </c>
      <c r="H11">
        <v>88.045000000000002</v>
      </c>
      <c r="I11">
        <v>23.8</v>
      </c>
      <c r="J11">
        <v>57.9</v>
      </c>
      <c r="K11">
        <v>115.3</v>
      </c>
      <c r="L11">
        <v>1.0125999999999999</v>
      </c>
      <c r="M11">
        <v>84.602000000000004</v>
      </c>
      <c r="N11">
        <v>91.760999999999996</v>
      </c>
      <c r="O11">
        <v>87.382000000000005</v>
      </c>
      <c r="P11">
        <v>18.899999999999999</v>
      </c>
      <c r="Q11">
        <v>29.9</v>
      </c>
      <c r="R11">
        <v>21.4</v>
      </c>
      <c r="S11">
        <v>5.07</v>
      </c>
      <c r="T11" s="16">
        <v>26</v>
      </c>
      <c r="U11" s="23">
        <f t="shared" si="1"/>
        <v>1378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413108</v>
      </c>
      <c r="E12">
        <v>196433</v>
      </c>
      <c r="F12">
        <v>6.8310089999999999</v>
      </c>
      <c r="G12">
        <v>0</v>
      </c>
      <c r="H12">
        <v>87.21</v>
      </c>
      <c r="I12">
        <v>23.4</v>
      </c>
      <c r="J12">
        <v>60.8</v>
      </c>
      <c r="K12">
        <v>142.4</v>
      </c>
      <c r="L12">
        <v>1.0122</v>
      </c>
      <c r="M12">
        <v>83.102000000000004</v>
      </c>
      <c r="N12">
        <v>90.501999999999995</v>
      </c>
      <c r="O12">
        <v>84.558999999999997</v>
      </c>
      <c r="P12">
        <v>18.899999999999999</v>
      </c>
      <c r="Q12">
        <v>28.7</v>
      </c>
      <c r="R12">
        <v>21.2</v>
      </c>
      <c r="S12">
        <v>5.08</v>
      </c>
      <c r="T12" s="16">
        <v>25</v>
      </c>
      <c r="U12" s="23">
        <f t="shared" si="1"/>
        <v>1439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411669</v>
      </c>
      <c r="E13">
        <v>196226</v>
      </c>
      <c r="F13">
        <v>6.8674189999999999</v>
      </c>
      <c r="G13">
        <v>0</v>
      </c>
      <c r="H13">
        <v>91.436000000000007</v>
      </c>
      <c r="I13">
        <v>23.7</v>
      </c>
      <c r="J13">
        <v>34.4</v>
      </c>
      <c r="K13">
        <v>137.4</v>
      </c>
      <c r="L13">
        <v>1.0123</v>
      </c>
      <c r="M13">
        <v>84.584000000000003</v>
      </c>
      <c r="N13">
        <v>93.813000000000002</v>
      </c>
      <c r="O13">
        <v>85.242999999999995</v>
      </c>
      <c r="P13">
        <v>19</v>
      </c>
      <c r="Q13">
        <v>33.799999999999997</v>
      </c>
      <c r="R13">
        <v>21.7</v>
      </c>
      <c r="S13">
        <v>5.08</v>
      </c>
      <c r="T13" s="16">
        <v>24</v>
      </c>
      <c r="U13" s="23">
        <f t="shared" si="1"/>
        <v>817</v>
      </c>
      <c r="V13" s="16"/>
      <c r="W13" s="115" t="s">
        <v>400</v>
      </c>
      <c r="X13" s="115">
        <v>411668</v>
      </c>
      <c r="Y13" s="117">
        <f t="shared" si="0"/>
        <v>-2.4291360291783803E-4</v>
      </c>
    </row>
    <row r="14" spans="1:25">
      <c r="A14" s="16">
        <v>24</v>
      </c>
      <c r="B14" t="s">
        <v>156</v>
      </c>
      <c r="C14" t="s">
        <v>13</v>
      </c>
      <c r="D14">
        <v>410852</v>
      </c>
      <c r="E14">
        <v>196114</v>
      </c>
      <c r="F14">
        <v>7.3801819999999996</v>
      </c>
      <c r="G14">
        <v>0</v>
      </c>
      <c r="H14">
        <v>91.474999999999994</v>
      </c>
      <c r="I14">
        <v>21.5</v>
      </c>
      <c r="J14">
        <v>23.3</v>
      </c>
      <c r="K14">
        <v>140.1</v>
      </c>
      <c r="L14">
        <v>1.0133000000000001</v>
      </c>
      <c r="M14">
        <v>89.239000000000004</v>
      </c>
      <c r="N14">
        <v>94.338999999999999</v>
      </c>
      <c r="O14">
        <v>92.352000000000004</v>
      </c>
      <c r="P14">
        <v>12.7</v>
      </c>
      <c r="Q14">
        <v>29.3</v>
      </c>
      <c r="R14">
        <v>21.6</v>
      </c>
      <c r="S14">
        <v>5.08</v>
      </c>
      <c r="T14" s="16">
        <v>23</v>
      </c>
      <c r="U14" s="23">
        <f t="shared" si="1"/>
        <v>551</v>
      </c>
      <c r="V14" s="16"/>
      <c r="W14" s="115" t="s">
        <v>401</v>
      </c>
      <c r="X14" s="115">
        <v>410852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410301</v>
      </c>
      <c r="E15">
        <v>196037</v>
      </c>
      <c r="F15">
        <v>7.1899610000000003</v>
      </c>
      <c r="G15">
        <v>0</v>
      </c>
      <c r="H15">
        <v>89.581999999999994</v>
      </c>
      <c r="I15">
        <v>23.5</v>
      </c>
      <c r="J15">
        <v>59.4</v>
      </c>
      <c r="K15">
        <v>101.3</v>
      </c>
      <c r="L15">
        <v>1.0128999999999999</v>
      </c>
      <c r="M15">
        <v>86.108999999999995</v>
      </c>
      <c r="N15">
        <v>92.388000000000005</v>
      </c>
      <c r="O15">
        <v>89.783000000000001</v>
      </c>
      <c r="P15">
        <v>20.3</v>
      </c>
      <c r="Q15">
        <v>28.6</v>
      </c>
      <c r="R15">
        <v>21.8</v>
      </c>
      <c r="S15">
        <v>5.08</v>
      </c>
      <c r="T15" s="16">
        <v>22</v>
      </c>
      <c r="U15" s="23">
        <f t="shared" si="1"/>
        <v>1415</v>
      </c>
      <c r="V15" s="16"/>
      <c r="W15" s="115" t="s">
        <v>402</v>
      </c>
      <c r="X15" s="115">
        <v>410301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408886</v>
      </c>
      <c r="E16">
        <v>195838</v>
      </c>
      <c r="F16">
        <v>6.9626020000000004</v>
      </c>
      <c r="G16">
        <v>0</v>
      </c>
      <c r="H16">
        <v>88.662999999999997</v>
      </c>
      <c r="I16">
        <v>23.3</v>
      </c>
      <c r="J16">
        <v>64.599999999999994</v>
      </c>
      <c r="K16">
        <v>100.6</v>
      </c>
      <c r="L16">
        <v>1.0124</v>
      </c>
      <c r="M16">
        <v>84.376000000000005</v>
      </c>
      <c r="N16">
        <v>91.802999999999997</v>
      </c>
      <c r="O16">
        <v>86.765000000000001</v>
      </c>
      <c r="P16">
        <v>20.2</v>
      </c>
      <c r="Q16">
        <v>27.7</v>
      </c>
      <c r="R16">
        <v>22.2</v>
      </c>
      <c r="S16">
        <v>5.08</v>
      </c>
      <c r="T16" s="22">
        <v>21</v>
      </c>
      <c r="U16" s="23">
        <f t="shared" si="1"/>
        <v>1543</v>
      </c>
      <c r="V16" s="24">
        <v>22</v>
      </c>
      <c r="W16" s="115" t="s">
        <v>403</v>
      </c>
      <c r="X16" s="115">
        <v>408886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407343</v>
      </c>
      <c r="E17">
        <v>195620</v>
      </c>
      <c r="F17">
        <v>6.955902</v>
      </c>
      <c r="G17">
        <v>0</v>
      </c>
      <c r="H17">
        <v>88.337000000000003</v>
      </c>
      <c r="I17">
        <v>22.8</v>
      </c>
      <c r="J17">
        <v>61.5</v>
      </c>
      <c r="K17">
        <v>142.4</v>
      </c>
      <c r="L17">
        <v>1.0124</v>
      </c>
      <c r="M17">
        <v>85.582999999999998</v>
      </c>
      <c r="N17">
        <v>91.403999999999996</v>
      </c>
      <c r="O17">
        <v>86.528999999999996</v>
      </c>
      <c r="P17">
        <v>18</v>
      </c>
      <c r="Q17">
        <v>28.1</v>
      </c>
      <c r="R17">
        <v>21.8</v>
      </c>
      <c r="S17">
        <v>5.08</v>
      </c>
      <c r="T17" s="16">
        <v>20</v>
      </c>
      <c r="U17" s="23">
        <f t="shared" si="1"/>
        <v>1448</v>
      </c>
      <c r="V17" s="16"/>
      <c r="W17" s="115" t="s">
        <v>404</v>
      </c>
      <c r="X17" s="115">
        <v>407343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405895</v>
      </c>
      <c r="E18">
        <v>195414</v>
      </c>
      <c r="F18">
        <v>7.0011070000000002</v>
      </c>
      <c r="G18">
        <v>0</v>
      </c>
      <c r="H18">
        <v>88.114000000000004</v>
      </c>
      <c r="I18">
        <v>23.5</v>
      </c>
      <c r="J18">
        <v>65.7</v>
      </c>
      <c r="K18">
        <v>167.1</v>
      </c>
      <c r="L18">
        <v>1.0125</v>
      </c>
      <c r="M18">
        <v>85.337000000000003</v>
      </c>
      <c r="N18">
        <v>90.346000000000004</v>
      </c>
      <c r="O18">
        <v>87.212000000000003</v>
      </c>
      <c r="P18">
        <v>20.9</v>
      </c>
      <c r="Q18">
        <v>28.4</v>
      </c>
      <c r="R18">
        <v>22</v>
      </c>
      <c r="S18">
        <v>5.08</v>
      </c>
      <c r="T18" s="16">
        <v>19</v>
      </c>
      <c r="U18" s="23">
        <f t="shared" si="1"/>
        <v>1567</v>
      </c>
      <c r="V18" s="16"/>
      <c r="W18" s="115" t="s">
        <v>405</v>
      </c>
      <c r="X18" s="115">
        <v>405895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404328</v>
      </c>
      <c r="E19">
        <v>195191</v>
      </c>
      <c r="F19">
        <v>7.0371220000000001</v>
      </c>
      <c r="G19">
        <v>0</v>
      </c>
      <c r="H19">
        <v>88.67</v>
      </c>
      <c r="I19">
        <v>22.8</v>
      </c>
      <c r="J19">
        <v>65.7</v>
      </c>
      <c r="K19">
        <v>143.30000000000001</v>
      </c>
      <c r="L19">
        <v>1.0125999999999999</v>
      </c>
      <c r="M19">
        <v>85.965999999999994</v>
      </c>
      <c r="N19">
        <v>90.962999999999994</v>
      </c>
      <c r="O19">
        <v>87.509</v>
      </c>
      <c r="P19">
        <v>19.100000000000001</v>
      </c>
      <c r="Q19">
        <v>27.8</v>
      </c>
      <c r="R19">
        <v>21.4</v>
      </c>
      <c r="S19">
        <v>5.08</v>
      </c>
      <c r="T19" s="16">
        <v>18</v>
      </c>
      <c r="U19" s="23">
        <f t="shared" si="1"/>
        <v>1529</v>
      </c>
      <c r="V19" s="16"/>
      <c r="W19" s="115" t="s">
        <v>406</v>
      </c>
      <c r="X19" s="115">
        <v>404327</v>
      </c>
      <c r="Y19" s="117">
        <f t="shared" si="0"/>
        <v>-2.4732395480953073E-4</v>
      </c>
    </row>
    <row r="20" spans="1:25">
      <c r="A20" s="16">
        <v>18</v>
      </c>
      <c r="B20" t="s">
        <v>162</v>
      </c>
      <c r="C20" t="s">
        <v>13</v>
      </c>
      <c r="D20">
        <v>402799</v>
      </c>
      <c r="E20">
        <v>194975</v>
      </c>
      <c r="F20">
        <v>7.1484870000000003</v>
      </c>
      <c r="G20">
        <v>0</v>
      </c>
      <c r="H20">
        <v>91.266000000000005</v>
      </c>
      <c r="I20">
        <v>24.8</v>
      </c>
      <c r="J20">
        <v>41.9</v>
      </c>
      <c r="K20">
        <v>143.9</v>
      </c>
      <c r="L20">
        <v>1.0128999999999999</v>
      </c>
      <c r="M20">
        <v>86.902000000000001</v>
      </c>
      <c r="N20">
        <v>93.224000000000004</v>
      </c>
      <c r="O20">
        <v>89.043000000000006</v>
      </c>
      <c r="P20">
        <v>15.4</v>
      </c>
      <c r="Q20">
        <v>33.9</v>
      </c>
      <c r="R20">
        <v>21.4</v>
      </c>
      <c r="S20">
        <v>5.08</v>
      </c>
      <c r="T20" s="16">
        <v>17</v>
      </c>
      <c r="U20" s="23">
        <f t="shared" si="1"/>
        <v>995</v>
      </c>
      <c r="V20" s="16"/>
      <c r="W20" s="114" t="s">
        <v>394</v>
      </c>
      <c r="X20" s="114">
        <v>402798</v>
      </c>
      <c r="Y20" s="117">
        <f t="shared" si="0"/>
        <v>-2.4826278118439404E-4</v>
      </c>
    </row>
    <row r="21" spans="1:25">
      <c r="A21" s="16">
        <v>17</v>
      </c>
      <c r="B21" t="s">
        <v>163</v>
      </c>
      <c r="C21" t="s">
        <v>13</v>
      </c>
      <c r="D21">
        <v>401804</v>
      </c>
      <c r="E21">
        <v>194838</v>
      </c>
      <c r="F21">
        <v>7.527774</v>
      </c>
      <c r="G21">
        <v>0</v>
      </c>
      <c r="H21">
        <v>91.977999999999994</v>
      </c>
      <c r="I21">
        <v>21.4</v>
      </c>
      <c r="J21">
        <v>12.3</v>
      </c>
      <c r="K21">
        <v>91</v>
      </c>
      <c r="L21">
        <v>1.0145999999999999</v>
      </c>
      <c r="M21">
        <v>88.716999999999999</v>
      </c>
      <c r="N21">
        <v>94.61</v>
      </c>
      <c r="O21">
        <v>92.072000000000003</v>
      </c>
      <c r="P21">
        <v>13.3</v>
      </c>
      <c r="Q21">
        <v>33.6</v>
      </c>
      <c r="R21">
        <v>15.4</v>
      </c>
      <c r="S21">
        <v>5.09</v>
      </c>
      <c r="T21" s="16">
        <v>16</v>
      </c>
      <c r="U21" s="23">
        <f t="shared" si="1"/>
        <v>291</v>
      </c>
      <c r="V21" s="16"/>
      <c r="W21" s="114" t="s">
        <v>395</v>
      </c>
      <c r="X21" s="114">
        <v>401803</v>
      </c>
      <c r="Y21" s="117">
        <f t="shared" si="0"/>
        <v>-2.4887756219982293E-4</v>
      </c>
    </row>
    <row r="22" spans="1:25">
      <c r="A22" s="16">
        <v>16</v>
      </c>
      <c r="B22" t="s">
        <v>164</v>
      </c>
      <c r="C22" t="s">
        <v>13</v>
      </c>
      <c r="D22">
        <v>401513</v>
      </c>
      <c r="E22">
        <v>194797</v>
      </c>
      <c r="F22">
        <v>7.1793089999999999</v>
      </c>
      <c r="G22">
        <v>0</v>
      </c>
      <c r="H22">
        <v>89.721000000000004</v>
      </c>
      <c r="I22">
        <v>23.1</v>
      </c>
      <c r="J22">
        <v>64.599999999999994</v>
      </c>
      <c r="K22">
        <v>140.80000000000001</v>
      </c>
      <c r="L22">
        <v>1.0127999999999999</v>
      </c>
      <c r="M22">
        <v>86.792000000000002</v>
      </c>
      <c r="N22">
        <v>92.528999999999996</v>
      </c>
      <c r="O22">
        <v>89.82</v>
      </c>
      <c r="P22">
        <v>20.2</v>
      </c>
      <c r="Q22">
        <v>28.2</v>
      </c>
      <c r="R22">
        <v>22.3</v>
      </c>
      <c r="S22">
        <v>5.09</v>
      </c>
      <c r="T22" s="16">
        <v>15</v>
      </c>
      <c r="U22" s="23">
        <f t="shared" si="1"/>
        <v>1538</v>
      </c>
      <c r="V22" s="16"/>
      <c r="W22" s="114" t="s">
        <v>396</v>
      </c>
      <c r="X22" s="114">
        <v>401512</v>
      </c>
      <c r="Y22" s="117">
        <f t="shared" si="0"/>
        <v>-2.490579383476188E-4</v>
      </c>
    </row>
    <row r="23" spans="1:25" s="25" customFormat="1">
      <c r="A23" s="21">
        <v>15</v>
      </c>
      <c r="B23" t="s">
        <v>165</v>
      </c>
      <c r="C23" t="s">
        <v>13</v>
      </c>
      <c r="D23">
        <v>399975</v>
      </c>
      <c r="E23">
        <v>194582</v>
      </c>
      <c r="F23">
        <v>7.2571279999999998</v>
      </c>
      <c r="G23">
        <v>0</v>
      </c>
      <c r="H23">
        <v>89.051000000000002</v>
      </c>
      <c r="I23">
        <v>22.6</v>
      </c>
      <c r="J23">
        <v>67.400000000000006</v>
      </c>
      <c r="K23">
        <v>111.7</v>
      </c>
      <c r="L23">
        <v>1.0130999999999999</v>
      </c>
      <c r="M23">
        <v>85.584000000000003</v>
      </c>
      <c r="N23">
        <v>92.686999999999998</v>
      </c>
      <c r="O23">
        <v>90.57</v>
      </c>
      <c r="P23">
        <v>20.100000000000001</v>
      </c>
      <c r="Q23">
        <v>27.7</v>
      </c>
      <c r="R23">
        <v>21.4</v>
      </c>
      <c r="S23">
        <v>5.08</v>
      </c>
      <c r="T23" s="22">
        <v>14</v>
      </c>
      <c r="U23" s="23">
        <f t="shared" si="1"/>
        <v>1608</v>
      </c>
      <c r="V23" s="24">
        <v>15</v>
      </c>
      <c r="W23" s="114" t="s">
        <v>397</v>
      </c>
      <c r="X23" s="114">
        <v>399975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398367</v>
      </c>
      <c r="E24">
        <v>194356</v>
      </c>
      <c r="F24">
        <v>6.9698690000000001</v>
      </c>
      <c r="G24">
        <v>0</v>
      </c>
      <c r="H24">
        <v>88.244</v>
      </c>
      <c r="I24">
        <v>23.4</v>
      </c>
      <c r="J24">
        <v>66.400000000000006</v>
      </c>
      <c r="K24">
        <v>124.1</v>
      </c>
      <c r="L24">
        <v>1.0125</v>
      </c>
      <c r="M24">
        <v>85.620999999999995</v>
      </c>
      <c r="N24">
        <v>90.9</v>
      </c>
      <c r="O24">
        <v>86.686000000000007</v>
      </c>
      <c r="P24">
        <v>19.899999999999999</v>
      </c>
      <c r="Q24">
        <v>27.9</v>
      </c>
      <c r="R24">
        <v>21.7</v>
      </c>
      <c r="S24">
        <v>5.08</v>
      </c>
      <c r="T24" s="16">
        <v>13</v>
      </c>
      <c r="U24" s="23">
        <f t="shared" si="1"/>
        <v>1587</v>
      </c>
      <c r="V24" s="16"/>
      <c r="W24" s="114" t="s">
        <v>398</v>
      </c>
      <c r="X24" s="114">
        <v>398367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396780</v>
      </c>
      <c r="E25">
        <v>194130</v>
      </c>
      <c r="F25">
        <v>7.1026670000000003</v>
      </c>
      <c r="G25">
        <v>0</v>
      </c>
      <c r="H25">
        <v>89.311000000000007</v>
      </c>
      <c r="I25">
        <v>23.2</v>
      </c>
      <c r="J25">
        <v>66</v>
      </c>
      <c r="K25">
        <v>98.8</v>
      </c>
      <c r="L25">
        <v>1.0126999999999999</v>
      </c>
      <c r="M25">
        <v>85.507999999999996</v>
      </c>
      <c r="N25">
        <v>92.247</v>
      </c>
      <c r="O25">
        <v>88.628</v>
      </c>
      <c r="P25">
        <v>20.399999999999999</v>
      </c>
      <c r="Q25">
        <v>27.7</v>
      </c>
      <c r="R25">
        <v>22</v>
      </c>
      <c r="S25">
        <v>5.09</v>
      </c>
      <c r="T25" s="16">
        <v>12</v>
      </c>
      <c r="U25" s="23">
        <f t="shared" si="1"/>
        <v>1579</v>
      </c>
      <c r="V25" s="16"/>
      <c r="W25" s="114" t="s">
        <v>399</v>
      </c>
      <c r="X25" s="114">
        <v>396780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395201</v>
      </c>
      <c r="E26">
        <v>193908</v>
      </c>
      <c r="F26">
        <v>7.130833</v>
      </c>
      <c r="G26">
        <v>0</v>
      </c>
      <c r="H26">
        <v>89.944000000000003</v>
      </c>
      <c r="I26">
        <v>23.9</v>
      </c>
      <c r="J26">
        <v>75.8</v>
      </c>
      <c r="K26">
        <v>216.5</v>
      </c>
      <c r="L26">
        <v>1.0127999999999999</v>
      </c>
      <c r="M26">
        <v>87.367000000000004</v>
      </c>
      <c r="N26">
        <v>91.763999999999996</v>
      </c>
      <c r="O26">
        <v>89.043999999999997</v>
      </c>
      <c r="P26">
        <v>21.1</v>
      </c>
      <c r="Q26">
        <v>27.9</v>
      </c>
      <c r="R26">
        <v>22</v>
      </c>
      <c r="S26">
        <v>5.09</v>
      </c>
      <c r="T26" s="16">
        <v>11</v>
      </c>
      <c r="U26" s="23">
        <f t="shared" si="1"/>
        <v>1816</v>
      </c>
      <c r="V26" s="16"/>
      <c r="W26" s="118">
        <v>41981.471215277779</v>
      </c>
      <c r="X26" s="114">
        <v>395201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393385</v>
      </c>
      <c r="E27">
        <v>193654</v>
      </c>
      <c r="F27">
        <v>7.0702850000000002</v>
      </c>
      <c r="G27">
        <v>0</v>
      </c>
      <c r="H27">
        <v>92.248000000000005</v>
      </c>
      <c r="I27">
        <v>22.7</v>
      </c>
      <c r="J27">
        <v>33.4</v>
      </c>
      <c r="K27">
        <v>83.9</v>
      </c>
      <c r="L27">
        <v>1.0125999999999999</v>
      </c>
      <c r="M27">
        <v>87.956000000000003</v>
      </c>
      <c r="N27">
        <v>94.162999999999997</v>
      </c>
      <c r="O27">
        <v>88.283000000000001</v>
      </c>
      <c r="P27">
        <v>15.8</v>
      </c>
      <c r="Q27">
        <v>31.9</v>
      </c>
      <c r="R27">
        <v>22.3</v>
      </c>
      <c r="S27">
        <v>5.09</v>
      </c>
      <c r="T27" s="16">
        <v>10</v>
      </c>
      <c r="U27" s="23">
        <f t="shared" si="1"/>
        <v>794</v>
      </c>
      <c r="V27" s="16"/>
      <c r="W27" s="179" t="s">
        <v>196</v>
      </c>
      <c r="X27" s="179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392591</v>
      </c>
      <c r="E28">
        <v>193546</v>
      </c>
      <c r="F28">
        <v>7.6013210000000004</v>
      </c>
      <c r="G28">
        <v>0</v>
      </c>
      <c r="H28">
        <v>92.41</v>
      </c>
      <c r="I28">
        <v>21.1</v>
      </c>
      <c r="J28">
        <v>30</v>
      </c>
      <c r="K28">
        <v>80.400000000000006</v>
      </c>
      <c r="L28">
        <v>1.0146999999999999</v>
      </c>
      <c r="M28">
        <v>90.164000000000001</v>
      </c>
      <c r="N28">
        <v>94.391000000000005</v>
      </c>
      <c r="O28">
        <v>93.234999999999999</v>
      </c>
      <c r="P28">
        <v>14.2</v>
      </c>
      <c r="Q28">
        <v>28.9</v>
      </c>
      <c r="R28">
        <v>15.8</v>
      </c>
      <c r="S28">
        <v>5.09</v>
      </c>
      <c r="T28" s="16">
        <v>9</v>
      </c>
      <c r="U28" s="23">
        <f t="shared" si="1"/>
        <v>714</v>
      </c>
      <c r="V28" s="16"/>
      <c r="W28" s="118">
        <v>41920.484907407408</v>
      </c>
      <c r="X28" s="114">
        <v>392591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391877</v>
      </c>
      <c r="E29">
        <v>193447</v>
      </c>
      <c r="F29">
        <v>7.3228460000000002</v>
      </c>
      <c r="G29">
        <v>0</v>
      </c>
      <c r="H29">
        <v>90.572999999999993</v>
      </c>
      <c r="I29">
        <v>22.8</v>
      </c>
      <c r="J29">
        <v>75</v>
      </c>
      <c r="K29">
        <v>83.8</v>
      </c>
      <c r="L29">
        <v>1.0132000000000001</v>
      </c>
      <c r="M29">
        <v>87.081999999999994</v>
      </c>
      <c r="N29">
        <v>93.759</v>
      </c>
      <c r="O29">
        <v>91.744</v>
      </c>
      <c r="P29">
        <v>20.5</v>
      </c>
      <c r="Q29">
        <v>26.8</v>
      </c>
      <c r="R29">
        <v>22.1</v>
      </c>
      <c r="S29">
        <v>5.09</v>
      </c>
      <c r="T29" s="16">
        <v>8</v>
      </c>
      <c r="U29" s="23">
        <f t="shared" si="1"/>
        <v>1802</v>
      </c>
      <c r="V29" s="16"/>
      <c r="W29" s="118">
        <v>41890.506412037037</v>
      </c>
      <c r="X29" s="114">
        <v>391877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390075</v>
      </c>
      <c r="E30">
        <v>193197</v>
      </c>
      <c r="F30">
        <v>7.1915740000000001</v>
      </c>
      <c r="G30">
        <v>0</v>
      </c>
      <c r="H30">
        <v>89.924000000000007</v>
      </c>
      <c r="I30">
        <v>22.8</v>
      </c>
      <c r="J30">
        <v>75.2</v>
      </c>
      <c r="K30">
        <v>85.1</v>
      </c>
      <c r="L30">
        <v>1.0129999999999999</v>
      </c>
      <c r="M30">
        <v>85.94</v>
      </c>
      <c r="N30">
        <v>93.37</v>
      </c>
      <c r="O30">
        <v>89.626999999999995</v>
      </c>
      <c r="P30">
        <v>19.600000000000001</v>
      </c>
      <c r="Q30">
        <v>27.6</v>
      </c>
      <c r="R30">
        <v>21.3</v>
      </c>
      <c r="S30">
        <v>5.09</v>
      </c>
      <c r="T30" s="22">
        <v>7</v>
      </c>
      <c r="U30" s="23">
        <f t="shared" si="1"/>
        <v>1804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388271</v>
      </c>
      <c r="E31">
        <v>192946</v>
      </c>
      <c r="F31">
        <v>7.0129919999999997</v>
      </c>
      <c r="G31">
        <v>0</v>
      </c>
      <c r="H31">
        <v>89.284999999999997</v>
      </c>
      <c r="I31">
        <v>23.2</v>
      </c>
      <c r="J31">
        <v>75.400000000000006</v>
      </c>
      <c r="K31">
        <v>85.6</v>
      </c>
      <c r="L31">
        <v>1.0125</v>
      </c>
      <c r="M31">
        <v>85.265000000000001</v>
      </c>
      <c r="N31">
        <v>92.897000000000006</v>
      </c>
      <c r="O31">
        <v>87.506</v>
      </c>
      <c r="P31">
        <v>19.8</v>
      </c>
      <c r="Q31">
        <v>29</v>
      </c>
      <c r="R31">
        <v>22.4</v>
      </c>
      <c r="S31">
        <v>5.0999999999999996</v>
      </c>
      <c r="T31" s="16">
        <v>6</v>
      </c>
      <c r="U31" s="23">
        <f t="shared" si="1"/>
        <v>1809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386462</v>
      </c>
      <c r="E32">
        <v>192692</v>
      </c>
      <c r="F32">
        <v>6.989744</v>
      </c>
      <c r="G32">
        <v>0</v>
      </c>
      <c r="H32">
        <v>89.179000000000002</v>
      </c>
      <c r="I32">
        <v>23.2</v>
      </c>
      <c r="J32">
        <v>57.7</v>
      </c>
      <c r="K32">
        <v>86.3</v>
      </c>
      <c r="L32">
        <v>1.0124</v>
      </c>
      <c r="M32">
        <v>85.537000000000006</v>
      </c>
      <c r="N32">
        <v>92.555000000000007</v>
      </c>
      <c r="O32">
        <v>87.174000000000007</v>
      </c>
      <c r="P32">
        <v>15.2</v>
      </c>
      <c r="Q32">
        <v>28.9</v>
      </c>
      <c r="R32">
        <v>22.3</v>
      </c>
      <c r="S32">
        <v>5.0999999999999996</v>
      </c>
      <c r="T32" s="16">
        <v>5</v>
      </c>
      <c r="U32" s="23">
        <f t="shared" si="1"/>
        <v>1339</v>
      </c>
      <c r="V32" s="5"/>
      <c r="W32" s="179"/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385123</v>
      </c>
      <c r="E33">
        <v>192502</v>
      </c>
      <c r="F33">
        <v>7.0628659999999996</v>
      </c>
      <c r="G33">
        <v>0</v>
      </c>
      <c r="H33">
        <v>88.162000000000006</v>
      </c>
      <c r="I33">
        <v>23.8</v>
      </c>
      <c r="J33">
        <v>69.8</v>
      </c>
      <c r="K33">
        <v>84.7</v>
      </c>
      <c r="L33">
        <v>1.0125999999999999</v>
      </c>
      <c r="M33">
        <v>84.644000000000005</v>
      </c>
      <c r="N33">
        <v>90.718999999999994</v>
      </c>
      <c r="O33">
        <v>88.301000000000002</v>
      </c>
      <c r="P33">
        <v>19.5</v>
      </c>
      <c r="Q33">
        <v>28.3</v>
      </c>
      <c r="R33">
        <v>22.6</v>
      </c>
      <c r="S33">
        <v>5.0999999999999996</v>
      </c>
      <c r="T33" s="16">
        <v>4</v>
      </c>
      <c r="U33" s="23">
        <f t="shared" si="1"/>
        <v>1673</v>
      </c>
      <c r="V33" s="5"/>
      <c r="W33" s="118">
        <v>41767.408379629633</v>
      </c>
      <c r="X33" s="114">
        <v>385123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383450</v>
      </c>
      <c r="E34">
        <v>192264</v>
      </c>
      <c r="F34">
        <v>6.9606250000000003</v>
      </c>
      <c r="G34">
        <v>0</v>
      </c>
      <c r="H34">
        <v>92.096999999999994</v>
      </c>
      <c r="I34">
        <v>23.6</v>
      </c>
      <c r="J34">
        <v>17.2</v>
      </c>
      <c r="K34">
        <v>85</v>
      </c>
      <c r="L34">
        <v>1.0126999999999999</v>
      </c>
      <c r="M34">
        <v>85.415999999999997</v>
      </c>
      <c r="N34">
        <v>94.114999999999995</v>
      </c>
      <c r="O34">
        <v>85.79</v>
      </c>
      <c r="P34">
        <v>12.9</v>
      </c>
      <c r="Q34">
        <v>34</v>
      </c>
      <c r="R34">
        <v>19.5</v>
      </c>
      <c r="S34">
        <v>5.0999999999999996</v>
      </c>
      <c r="T34" s="16">
        <v>3</v>
      </c>
      <c r="U34" s="23">
        <f t="shared" si="1"/>
        <v>399</v>
      </c>
      <c r="V34" s="5"/>
      <c r="W34" s="179" t="s">
        <v>196</v>
      </c>
      <c r="X34" s="179"/>
      <c r="Y34" s="117">
        <f t="shared" si="0"/>
        <v>-100</v>
      </c>
    </row>
    <row r="35" spans="1:25">
      <c r="A35" s="16">
        <v>3</v>
      </c>
      <c r="B35" t="s">
        <v>147</v>
      </c>
      <c r="C35" t="s">
        <v>13</v>
      </c>
      <c r="D35">
        <v>383051</v>
      </c>
      <c r="E35">
        <v>192210</v>
      </c>
      <c r="F35">
        <v>7.7299100000000003</v>
      </c>
      <c r="G35">
        <v>0</v>
      </c>
      <c r="H35">
        <v>91.962000000000003</v>
      </c>
      <c r="I35">
        <v>22.3</v>
      </c>
      <c r="J35">
        <v>0.2</v>
      </c>
      <c r="K35">
        <v>3</v>
      </c>
      <c r="L35">
        <v>1.0154000000000001</v>
      </c>
      <c r="M35">
        <v>90.256</v>
      </c>
      <c r="N35">
        <v>94.692999999999998</v>
      </c>
      <c r="O35">
        <v>93.831999999999994</v>
      </c>
      <c r="P35">
        <v>11.6</v>
      </c>
      <c r="Q35">
        <v>34.9</v>
      </c>
      <c r="R35">
        <v>12.8</v>
      </c>
      <c r="S35">
        <v>5.0999999999999996</v>
      </c>
      <c r="T35" s="16">
        <v>2</v>
      </c>
      <c r="U35" s="23">
        <f t="shared" si="1"/>
        <v>4</v>
      </c>
      <c r="V35" s="5"/>
      <c r="W35" s="118">
        <v>41706.394085648149</v>
      </c>
      <c r="X35" s="114">
        <v>383050</v>
      </c>
      <c r="Y35" s="117">
        <f>((X35*100)/D35)-100</f>
        <v>-2.6106184293439583E-4</v>
      </c>
    </row>
    <row r="36" spans="1:25">
      <c r="A36" s="16">
        <v>2</v>
      </c>
      <c r="B36" t="s">
        <v>148</v>
      </c>
      <c r="C36" t="s">
        <v>13</v>
      </c>
      <c r="D36">
        <v>383047</v>
      </c>
      <c r="E36">
        <v>192209</v>
      </c>
      <c r="F36">
        <v>7.4828910000000004</v>
      </c>
      <c r="G36">
        <v>0</v>
      </c>
      <c r="H36">
        <v>89.424999999999997</v>
      </c>
      <c r="I36">
        <v>21.5</v>
      </c>
      <c r="J36">
        <v>48.6</v>
      </c>
      <c r="K36">
        <v>214.1</v>
      </c>
      <c r="L36">
        <v>1.0147999999999999</v>
      </c>
      <c r="M36">
        <v>86.528000000000006</v>
      </c>
      <c r="N36">
        <v>92.18</v>
      </c>
      <c r="O36">
        <v>90.712000000000003</v>
      </c>
      <c r="P36">
        <v>11</v>
      </c>
      <c r="Q36">
        <v>28.9</v>
      </c>
      <c r="R36">
        <v>13.4</v>
      </c>
      <c r="S36">
        <v>5.0999999999999996</v>
      </c>
      <c r="T36" s="16">
        <v>1</v>
      </c>
      <c r="U36" s="23">
        <f t="shared" si="1"/>
        <v>1163</v>
      </c>
      <c r="V36" s="5"/>
      <c r="W36" s="118">
        <v>41678.38894675926</v>
      </c>
      <c r="X36" s="114">
        <v>383047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381884</v>
      </c>
      <c r="E37">
        <v>192044</v>
      </c>
      <c r="F37">
        <v>7.0992620000000004</v>
      </c>
      <c r="G37">
        <v>0</v>
      </c>
      <c r="H37">
        <v>88.792000000000002</v>
      </c>
      <c r="I37">
        <v>23.4</v>
      </c>
      <c r="J37">
        <v>74.7</v>
      </c>
      <c r="K37">
        <v>82.8</v>
      </c>
      <c r="L37">
        <v>1.0126999999999999</v>
      </c>
      <c r="M37">
        <v>83.664000000000001</v>
      </c>
      <c r="N37">
        <v>91.748000000000005</v>
      </c>
      <c r="O37">
        <v>88.665000000000006</v>
      </c>
      <c r="P37">
        <v>20.399999999999999</v>
      </c>
      <c r="Q37">
        <v>28.2</v>
      </c>
      <c r="R37">
        <v>22.2</v>
      </c>
      <c r="S37">
        <v>5.0999999999999996</v>
      </c>
      <c r="T37" s="1"/>
      <c r="U37" s="26"/>
      <c r="V37" s="5"/>
      <c r="W37" s="118">
        <v>41647.428796296299</v>
      </c>
      <c r="X37" s="114">
        <v>381884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1"/>
      <c r="X38" s="201"/>
      <c r="Y38" s="2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7">
    <mergeCell ref="W1:W5"/>
    <mergeCell ref="X1:X5"/>
    <mergeCell ref="Y1:Y5"/>
    <mergeCell ref="W38:Y41"/>
    <mergeCell ref="W27:X27"/>
    <mergeCell ref="W30:X32"/>
    <mergeCell ref="W34:X34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35978</v>
      </c>
      <c r="T6" s="22">
        <v>31</v>
      </c>
      <c r="U6" s="23">
        <f>D6-D7</f>
        <v>0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35978</v>
      </c>
      <c r="T7" s="16">
        <v>30</v>
      </c>
      <c r="U7" s="23">
        <f>D7-D8</f>
        <v>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35978</v>
      </c>
      <c r="T8" s="16">
        <v>29</v>
      </c>
      <c r="U8" s="23">
        <f>D8-D9</f>
        <v>72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35906</v>
      </c>
      <c r="E9">
        <v>5025</v>
      </c>
      <c r="F9">
        <v>7.1369559999999996</v>
      </c>
      <c r="G9">
        <v>0</v>
      </c>
      <c r="H9">
        <v>88.784000000000006</v>
      </c>
      <c r="I9">
        <v>20.9</v>
      </c>
      <c r="J9">
        <v>0.9</v>
      </c>
      <c r="K9">
        <v>17.899999999999999</v>
      </c>
      <c r="L9">
        <v>1.0135000000000001</v>
      </c>
      <c r="M9">
        <v>84.741</v>
      </c>
      <c r="N9">
        <v>92.882999999999996</v>
      </c>
      <c r="O9">
        <v>87.125</v>
      </c>
      <c r="P9">
        <v>11.8</v>
      </c>
      <c r="Q9">
        <v>32.4</v>
      </c>
      <c r="R9">
        <v>16.600000000000001</v>
      </c>
      <c r="S9">
        <v>5.65</v>
      </c>
      <c r="T9" s="22">
        <v>28</v>
      </c>
      <c r="U9" s="23">
        <f t="shared" ref="U9:U36" si="1">D9-D10</f>
        <v>23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35883</v>
      </c>
      <c r="E10">
        <v>5022</v>
      </c>
      <c r="F10">
        <v>7.1552300000000004</v>
      </c>
      <c r="G10">
        <v>0</v>
      </c>
      <c r="H10">
        <v>88.751000000000005</v>
      </c>
      <c r="I10">
        <v>20.6</v>
      </c>
      <c r="J10">
        <v>0</v>
      </c>
      <c r="K10">
        <v>0</v>
      </c>
      <c r="L10">
        <v>1.014</v>
      </c>
      <c r="M10">
        <v>84.959000000000003</v>
      </c>
      <c r="N10">
        <v>91.447000000000003</v>
      </c>
      <c r="O10">
        <v>86.293999999999997</v>
      </c>
      <c r="P10">
        <v>9.8000000000000007</v>
      </c>
      <c r="Q10">
        <v>32.5</v>
      </c>
      <c r="R10">
        <v>13.6</v>
      </c>
      <c r="S10">
        <v>5.66</v>
      </c>
      <c r="T10" s="16">
        <v>27</v>
      </c>
      <c r="U10" s="23">
        <f t="shared" si="1"/>
        <v>0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35883</v>
      </c>
      <c r="E11">
        <v>5022</v>
      </c>
      <c r="F11">
        <v>7.2963649999999998</v>
      </c>
      <c r="G11">
        <v>0</v>
      </c>
      <c r="H11">
        <v>88.447999999999993</v>
      </c>
      <c r="I11">
        <v>20.8</v>
      </c>
      <c r="J11">
        <v>0</v>
      </c>
      <c r="K11">
        <v>0</v>
      </c>
      <c r="L11">
        <v>1.0144</v>
      </c>
      <c r="M11">
        <v>84.995000000000005</v>
      </c>
      <c r="N11">
        <v>92.198999999999998</v>
      </c>
      <c r="O11">
        <v>88.018000000000001</v>
      </c>
      <c r="P11">
        <v>10.1</v>
      </c>
      <c r="Q11">
        <v>33.700000000000003</v>
      </c>
      <c r="R11">
        <v>13.1</v>
      </c>
      <c r="S11">
        <v>5.65</v>
      </c>
      <c r="T11" s="16">
        <v>26</v>
      </c>
      <c r="U11" s="23">
        <f t="shared" si="1"/>
        <v>0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35883</v>
      </c>
      <c r="E12">
        <v>5022</v>
      </c>
      <c r="F12">
        <v>7.0751210000000002</v>
      </c>
      <c r="G12">
        <v>0</v>
      </c>
      <c r="H12">
        <v>87.61</v>
      </c>
      <c r="I12">
        <v>20.3</v>
      </c>
      <c r="J12">
        <v>0</v>
      </c>
      <c r="K12">
        <v>0</v>
      </c>
      <c r="L12">
        <v>1.0139</v>
      </c>
      <c r="M12">
        <v>83.478999999999999</v>
      </c>
      <c r="N12">
        <v>90.918999999999997</v>
      </c>
      <c r="O12">
        <v>85.052000000000007</v>
      </c>
      <c r="P12">
        <v>9.1999999999999993</v>
      </c>
      <c r="Q12">
        <v>32.200000000000003</v>
      </c>
      <c r="R12">
        <v>13.1</v>
      </c>
      <c r="S12">
        <v>5.65</v>
      </c>
      <c r="T12" s="16">
        <v>25</v>
      </c>
      <c r="U12" s="23">
        <f t="shared" si="1"/>
        <v>0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35883</v>
      </c>
      <c r="E13">
        <v>5022</v>
      </c>
      <c r="F13">
        <v>7.1095449999999998</v>
      </c>
      <c r="G13">
        <v>0</v>
      </c>
      <c r="H13">
        <v>91.835999999999999</v>
      </c>
      <c r="I13">
        <v>19.2</v>
      </c>
      <c r="J13">
        <v>0</v>
      </c>
      <c r="K13">
        <v>0</v>
      </c>
      <c r="L13">
        <v>1.0139</v>
      </c>
      <c r="M13">
        <v>84.933999999999997</v>
      </c>
      <c r="N13">
        <v>94.284000000000006</v>
      </c>
      <c r="O13">
        <v>85.73</v>
      </c>
      <c r="P13">
        <v>10.4</v>
      </c>
      <c r="Q13">
        <v>30.9</v>
      </c>
      <c r="R13">
        <v>13.7</v>
      </c>
      <c r="S13">
        <v>5.66</v>
      </c>
      <c r="T13" s="16">
        <v>24</v>
      </c>
      <c r="U13" s="23">
        <f t="shared" si="1"/>
        <v>0</v>
      </c>
      <c r="V13" s="16"/>
      <c r="W13" s="115" t="s">
        <v>413</v>
      </c>
      <c r="X13" s="115">
        <v>35883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35883</v>
      </c>
      <c r="E14">
        <v>5022</v>
      </c>
      <c r="F14">
        <v>7.6097970000000004</v>
      </c>
      <c r="G14">
        <v>0</v>
      </c>
      <c r="H14">
        <v>91.876999999999995</v>
      </c>
      <c r="I14">
        <v>20.9</v>
      </c>
      <c r="J14">
        <v>0</v>
      </c>
      <c r="K14">
        <v>0</v>
      </c>
      <c r="L14">
        <v>1.0148999999999999</v>
      </c>
      <c r="M14">
        <v>89.644000000000005</v>
      </c>
      <c r="N14">
        <v>94.763999999999996</v>
      </c>
      <c r="O14">
        <v>92.802999999999997</v>
      </c>
      <c r="P14">
        <v>11.6</v>
      </c>
      <c r="Q14">
        <v>32.9</v>
      </c>
      <c r="R14">
        <v>14.6</v>
      </c>
      <c r="S14">
        <v>5.66</v>
      </c>
      <c r="T14" s="16">
        <v>23</v>
      </c>
      <c r="U14" s="23">
        <f t="shared" si="1"/>
        <v>0</v>
      </c>
      <c r="V14" s="16"/>
      <c r="W14" s="115" t="s">
        <v>414</v>
      </c>
      <c r="X14" s="115">
        <v>35883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35883</v>
      </c>
      <c r="E15">
        <v>5022</v>
      </c>
      <c r="F15">
        <v>7.3649100000000001</v>
      </c>
      <c r="G15">
        <v>0</v>
      </c>
      <c r="H15">
        <v>89.988</v>
      </c>
      <c r="I15">
        <v>20.399999999999999</v>
      </c>
      <c r="J15">
        <v>3.1</v>
      </c>
      <c r="K15">
        <v>8.3000000000000007</v>
      </c>
      <c r="L15">
        <v>1.0141</v>
      </c>
      <c r="M15">
        <v>86.463999999999999</v>
      </c>
      <c r="N15">
        <v>92.816000000000003</v>
      </c>
      <c r="O15">
        <v>90.037999999999997</v>
      </c>
      <c r="P15">
        <v>13.4</v>
      </c>
      <c r="Q15">
        <v>29</v>
      </c>
      <c r="R15">
        <v>16.100000000000001</v>
      </c>
      <c r="S15">
        <v>5.66</v>
      </c>
      <c r="T15" s="16">
        <v>22</v>
      </c>
      <c r="U15" s="23">
        <f t="shared" si="1"/>
        <v>74</v>
      </c>
      <c r="V15" s="16"/>
      <c r="W15" s="115" t="s">
        <v>415</v>
      </c>
      <c r="X15" s="115">
        <v>35883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35809</v>
      </c>
      <c r="E16">
        <v>5012</v>
      </c>
      <c r="F16">
        <v>7.1293369999999996</v>
      </c>
      <c r="G16">
        <v>0</v>
      </c>
      <c r="H16">
        <v>89.069000000000003</v>
      </c>
      <c r="I16">
        <v>19.8</v>
      </c>
      <c r="J16">
        <v>0.3</v>
      </c>
      <c r="K16">
        <v>17.899999999999999</v>
      </c>
      <c r="L16">
        <v>1.0134000000000001</v>
      </c>
      <c r="M16">
        <v>84.710999999999999</v>
      </c>
      <c r="N16">
        <v>92.207999999999998</v>
      </c>
      <c r="O16">
        <v>87.283000000000001</v>
      </c>
      <c r="P16">
        <v>12.8</v>
      </c>
      <c r="Q16">
        <v>28.3</v>
      </c>
      <c r="R16">
        <v>17.3</v>
      </c>
      <c r="S16">
        <v>5.66</v>
      </c>
      <c r="T16" s="22">
        <v>21</v>
      </c>
      <c r="U16" s="23">
        <f t="shared" si="1"/>
        <v>7</v>
      </c>
      <c r="V16" s="24">
        <v>22</v>
      </c>
      <c r="W16" s="115" t="s">
        <v>416</v>
      </c>
      <c r="X16" s="115">
        <v>35809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35802</v>
      </c>
      <c r="E17">
        <v>5011</v>
      </c>
      <c r="F17">
        <v>7.1547260000000001</v>
      </c>
      <c r="G17">
        <v>0</v>
      </c>
      <c r="H17">
        <v>88.742999999999995</v>
      </c>
      <c r="I17">
        <v>20.100000000000001</v>
      </c>
      <c r="J17">
        <v>0</v>
      </c>
      <c r="K17">
        <v>0</v>
      </c>
      <c r="L17">
        <v>1.0138</v>
      </c>
      <c r="M17">
        <v>85.975999999999999</v>
      </c>
      <c r="N17">
        <v>91.808999999999997</v>
      </c>
      <c r="O17">
        <v>86.772999999999996</v>
      </c>
      <c r="P17">
        <v>12.7</v>
      </c>
      <c r="Q17">
        <v>29.8</v>
      </c>
      <c r="R17">
        <v>14.9</v>
      </c>
      <c r="S17">
        <v>5.66</v>
      </c>
      <c r="T17" s="16">
        <v>20</v>
      </c>
      <c r="U17" s="23">
        <f t="shared" si="1"/>
        <v>0</v>
      </c>
      <c r="V17" s="16"/>
      <c r="W17" s="115" t="s">
        <v>417</v>
      </c>
      <c r="X17" s="115">
        <v>35802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35802</v>
      </c>
      <c r="E18">
        <v>5011</v>
      </c>
      <c r="F18">
        <v>7.2103599999999997</v>
      </c>
      <c r="G18">
        <v>0</v>
      </c>
      <c r="H18">
        <v>88.519000000000005</v>
      </c>
      <c r="I18">
        <v>20.7</v>
      </c>
      <c r="J18">
        <v>0</v>
      </c>
      <c r="K18">
        <v>0</v>
      </c>
      <c r="L18">
        <v>1.0138</v>
      </c>
      <c r="M18">
        <v>85.71</v>
      </c>
      <c r="N18">
        <v>90.757000000000005</v>
      </c>
      <c r="O18">
        <v>87.698999999999998</v>
      </c>
      <c r="P18">
        <v>13.5</v>
      </c>
      <c r="Q18">
        <v>31.9</v>
      </c>
      <c r="R18">
        <v>15.4</v>
      </c>
      <c r="S18">
        <v>5.66</v>
      </c>
      <c r="T18" s="16">
        <v>19</v>
      </c>
      <c r="U18" s="23">
        <f t="shared" si="1"/>
        <v>0</v>
      </c>
      <c r="V18" s="16"/>
      <c r="W18" s="115" t="s">
        <v>280</v>
      </c>
      <c r="X18" s="115">
        <v>35802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35802</v>
      </c>
      <c r="E19">
        <v>5011</v>
      </c>
      <c r="F19">
        <v>7.2688059999999997</v>
      </c>
      <c r="G19">
        <v>0</v>
      </c>
      <c r="H19">
        <v>89.076999999999998</v>
      </c>
      <c r="I19">
        <v>19.100000000000001</v>
      </c>
      <c r="J19">
        <v>3.3</v>
      </c>
      <c r="K19">
        <v>16.2</v>
      </c>
      <c r="L19">
        <v>1.0143</v>
      </c>
      <c r="M19">
        <v>86.385999999999996</v>
      </c>
      <c r="N19">
        <v>91.367999999999995</v>
      </c>
      <c r="O19">
        <v>87.78</v>
      </c>
      <c r="P19">
        <v>10.9</v>
      </c>
      <c r="Q19">
        <v>29</v>
      </c>
      <c r="R19">
        <v>13.4</v>
      </c>
      <c r="S19">
        <v>5.67</v>
      </c>
      <c r="T19" s="16">
        <v>18</v>
      </c>
      <c r="U19" s="23">
        <f t="shared" si="1"/>
        <v>76</v>
      </c>
      <c r="V19" s="16"/>
      <c r="W19" s="115" t="s">
        <v>418</v>
      </c>
      <c r="X19" s="115">
        <v>35802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35726</v>
      </c>
      <c r="E20">
        <v>5000</v>
      </c>
      <c r="F20">
        <v>7.2917940000000003</v>
      </c>
      <c r="G20">
        <v>0</v>
      </c>
      <c r="H20">
        <v>91.67</v>
      </c>
      <c r="I20">
        <v>22</v>
      </c>
      <c r="J20">
        <v>0.3</v>
      </c>
      <c r="K20">
        <v>17.899999999999999</v>
      </c>
      <c r="L20">
        <v>1.0137</v>
      </c>
      <c r="M20">
        <v>87.358999999999995</v>
      </c>
      <c r="N20">
        <v>93.588999999999999</v>
      </c>
      <c r="O20">
        <v>89.554000000000002</v>
      </c>
      <c r="P20">
        <v>13.3</v>
      </c>
      <c r="Q20">
        <v>32.1</v>
      </c>
      <c r="R20">
        <v>17.5</v>
      </c>
      <c r="S20">
        <v>5.65</v>
      </c>
      <c r="T20" s="16">
        <v>17</v>
      </c>
      <c r="U20" s="23">
        <f t="shared" si="1"/>
        <v>7</v>
      </c>
      <c r="V20" s="16"/>
      <c r="W20" s="114" t="s">
        <v>407</v>
      </c>
      <c r="X20" s="114">
        <v>35726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35719</v>
      </c>
      <c r="E21">
        <v>4999</v>
      </c>
      <c r="F21">
        <v>7.53348</v>
      </c>
      <c r="G21">
        <v>0</v>
      </c>
      <c r="H21">
        <v>92.373000000000005</v>
      </c>
      <c r="I21">
        <v>20.9</v>
      </c>
      <c r="J21">
        <v>0</v>
      </c>
      <c r="K21">
        <v>0</v>
      </c>
      <c r="L21">
        <v>1.0144</v>
      </c>
      <c r="M21">
        <v>89.066999999999993</v>
      </c>
      <c r="N21">
        <v>95.016999999999996</v>
      </c>
      <c r="O21">
        <v>92.47</v>
      </c>
      <c r="P21">
        <v>12.7</v>
      </c>
      <c r="Q21">
        <v>33.9</v>
      </c>
      <c r="R21">
        <v>16.399999999999999</v>
      </c>
      <c r="S21">
        <v>5.66</v>
      </c>
      <c r="T21" s="16">
        <v>16</v>
      </c>
      <c r="U21" s="23">
        <f t="shared" si="1"/>
        <v>0</v>
      </c>
      <c r="V21" s="16"/>
      <c r="W21" s="114" t="s">
        <v>408</v>
      </c>
      <c r="X21" s="114">
        <v>35719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35719</v>
      </c>
      <c r="E22">
        <v>4999</v>
      </c>
      <c r="F22">
        <v>7.3766179999999997</v>
      </c>
      <c r="G22">
        <v>0</v>
      </c>
      <c r="H22">
        <v>90.128</v>
      </c>
      <c r="I22">
        <v>20.6</v>
      </c>
      <c r="J22">
        <v>0</v>
      </c>
      <c r="K22">
        <v>0</v>
      </c>
      <c r="L22">
        <v>1.0141</v>
      </c>
      <c r="M22">
        <v>87.159000000000006</v>
      </c>
      <c r="N22">
        <v>92.959000000000003</v>
      </c>
      <c r="O22">
        <v>90.236999999999995</v>
      </c>
      <c r="P22">
        <v>13</v>
      </c>
      <c r="Q22">
        <v>32.1</v>
      </c>
      <c r="R22">
        <v>16.2</v>
      </c>
      <c r="S22">
        <v>5.66</v>
      </c>
      <c r="T22" s="16">
        <v>15</v>
      </c>
      <c r="U22" s="23">
        <f t="shared" si="1"/>
        <v>0</v>
      </c>
      <c r="V22" s="16"/>
      <c r="W22" s="114" t="s">
        <v>409</v>
      </c>
      <c r="X22" s="114">
        <v>35719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35719</v>
      </c>
      <c r="E23">
        <v>4999</v>
      </c>
      <c r="F23">
        <v>7.4891579999999998</v>
      </c>
      <c r="G23">
        <v>0</v>
      </c>
      <c r="H23">
        <v>89.46</v>
      </c>
      <c r="I23">
        <v>19.2</v>
      </c>
      <c r="J23">
        <v>3.8</v>
      </c>
      <c r="K23">
        <v>16.8</v>
      </c>
      <c r="L23">
        <v>1.0145999999999999</v>
      </c>
      <c r="M23">
        <v>86.004999999999995</v>
      </c>
      <c r="N23">
        <v>93.111999999999995</v>
      </c>
      <c r="O23">
        <v>91.040999999999997</v>
      </c>
      <c r="P23">
        <v>11.9</v>
      </c>
      <c r="Q23">
        <v>31.1</v>
      </c>
      <c r="R23">
        <v>14.2</v>
      </c>
      <c r="S23">
        <v>5.66</v>
      </c>
      <c r="T23" s="22">
        <v>14</v>
      </c>
      <c r="U23" s="23">
        <f t="shared" si="1"/>
        <v>86</v>
      </c>
      <c r="V23" s="24">
        <v>15</v>
      </c>
      <c r="W23" s="114" t="s">
        <v>410</v>
      </c>
      <c r="X23" s="114">
        <v>35719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35633</v>
      </c>
      <c r="E24">
        <v>4987</v>
      </c>
      <c r="F24">
        <v>7.1437790000000003</v>
      </c>
      <c r="G24">
        <v>0</v>
      </c>
      <c r="H24">
        <v>88.647000000000006</v>
      </c>
      <c r="I24">
        <v>19.8</v>
      </c>
      <c r="J24">
        <v>5.9</v>
      </c>
      <c r="K24">
        <v>17.899999999999999</v>
      </c>
      <c r="L24">
        <v>1.0136000000000001</v>
      </c>
      <c r="M24">
        <v>86.006</v>
      </c>
      <c r="N24">
        <v>91.325999999999993</v>
      </c>
      <c r="O24">
        <v>87.117999999999995</v>
      </c>
      <c r="P24">
        <v>11.4</v>
      </c>
      <c r="Q24">
        <v>27.4</v>
      </c>
      <c r="R24">
        <v>16.3</v>
      </c>
      <c r="S24">
        <v>5.65</v>
      </c>
      <c r="T24" s="16">
        <v>13</v>
      </c>
      <c r="U24" s="23">
        <f t="shared" si="1"/>
        <v>138</v>
      </c>
      <c r="V24" s="16"/>
      <c r="W24" s="114" t="s">
        <v>411</v>
      </c>
      <c r="X24" s="114">
        <v>35633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35495</v>
      </c>
      <c r="E25">
        <v>4968</v>
      </c>
      <c r="F25">
        <v>7.2731579999999996</v>
      </c>
      <c r="G25">
        <v>0</v>
      </c>
      <c r="H25">
        <v>89.718000000000004</v>
      </c>
      <c r="I25">
        <v>20</v>
      </c>
      <c r="J25">
        <v>0</v>
      </c>
      <c r="K25">
        <v>18</v>
      </c>
      <c r="L25">
        <v>1.0138</v>
      </c>
      <c r="M25">
        <v>85.89</v>
      </c>
      <c r="N25">
        <v>92.691999999999993</v>
      </c>
      <c r="O25">
        <v>89.016000000000005</v>
      </c>
      <c r="P25">
        <v>13.4</v>
      </c>
      <c r="Q25">
        <v>28.7</v>
      </c>
      <c r="R25">
        <v>16.7</v>
      </c>
      <c r="S25">
        <v>5.66</v>
      </c>
      <c r="T25" s="16">
        <v>12</v>
      </c>
      <c r="U25" s="23">
        <f t="shared" si="1"/>
        <v>2</v>
      </c>
      <c r="V25" s="16"/>
      <c r="W25" s="114" t="s">
        <v>412</v>
      </c>
      <c r="X25" s="114">
        <v>35495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35493</v>
      </c>
      <c r="E26">
        <v>4968</v>
      </c>
      <c r="F26">
        <v>7.3339569999999998</v>
      </c>
      <c r="G26">
        <v>0</v>
      </c>
      <c r="H26">
        <v>90.356999999999999</v>
      </c>
      <c r="I26">
        <v>20.3</v>
      </c>
      <c r="J26">
        <v>0</v>
      </c>
      <c r="K26">
        <v>0</v>
      </c>
      <c r="L26">
        <v>1.0141</v>
      </c>
      <c r="M26">
        <v>87.768000000000001</v>
      </c>
      <c r="N26">
        <v>92.186999999999998</v>
      </c>
      <c r="O26">
        <v>89.45</v>
      </c>
      <c r="P26">
        <v>14.2</v>
      </c>
      <c r="Q26">
        <v>28.2</v>
      </c>
      <c r="R26">
        <v>15.6</v>
      </c>
      <c r="S26">
        <v>5.66</v>
      </c>
      <c r="T26" s="16">
        <v>11</v>
      </c>
      <c r="U26" s="23">
        <f t="shared" si="1"/>
        <v>0</v>
      </c>
      <c r="V26" s="16"/>
      <c r="W26" s="118">
        <v>41981.480474537035</v>
      </c>
      <c r="X26" s="114">
        <v>35493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35493</v>
      </c>
      <c r="E27">
        <v>4968</v>
      </c>
      <c r="F27">
        <v>7.2952700000000004</v>
      </c>
      <c r="G27">
        <v>0</v>
      </c>
      <c r="H27">
        <v>92.653999999999996</v>
      </c>
      <c r="I27">
        <v>19.899999999999999</v>
      </c>
      <c r="J27">
        <v>0</v>
      </c>
      <c r="K27">
        <v>0</v>
      </c>
      <c r="L27">
        <v>1.0141</v>
      </c>
      <c r="M27">
        <v>88.331000000000003</v>
      </c>
      <c r="N27">
        <v>94.566000000000003</v>
      </c>
      <c r="O27">
        <v>88.632000000000005</v>
      </c>
      <c r="P27">
        <v>12</v>
      </c>
      <c r="Q27">
        <v>30</v>
      </c>
      <c r="R27">
        <v>14.8</v>
      </c>
      <c r="S27">
        <v>5.67</v>
      </c>
      <c r="T27" s="16">
        <v>10</v>
      </c>
      <c r="U27" s="23">
        <f t="shared" si="1"/>
        <v>0</v>
      </c>
      <c r="V27" s="16"/>
      <c r="W27" s="118">
        <v>41951.46166666667</v>
      </c>
      <c r="X27" s="114">
        <v>35493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35493</v>
      </c>
      <c r="E28">
        <v>4968</v>
      </c>
      <c r="F28">
        <v>7.6729500000000002</v>
      </c>
      <c r="G28">
        <v>0</v>
      </c>
      <c r="H28">
        <v>92.814999999999998</v>
      </c>
      <c r="I28">
        <v>20.5</v>
      </c>
      <c r="J28">
        <v>1.6</v>
      </c>
      <c r="K28">
        <v>6.2</v>
      </c>
      <c r="L28">
        <v>1.0149999999999999</v>
      </c>
      <c r="M28">
        <v>90.602000000000004</v>
      </c>
      <c r="N28">
        <v>94.784000000000006</v>
      </c>
      <c r="O28">
        <v>93.647999999999996</v>
      </c>
      <c r="P28">
        <v>13.8</v>
      </c>
      <c r="Q28">
        <v>32.9</v>
      </c>
      <c r="R28">
        <v>14.5</v>
      </c>
      <c r="S28">
        <v>5.65</v>
      </c>
      <c r="T28" s="16">
        <v>9</v>
      </c>
      <c r="U28" s="23">
        <f t="shared" si="1"/>
        <v>38</v>
      </c>
      <c r="V28" s="16"/>
      <c r="W28" s="118">
        <v>41920.385752314818</v>
      </c>
      <c r="X28" s="114">
        <v>35493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35455</v>
      </c>
      <c r="E29">
        <v>4963</v>
      </c>
      <c r="F29">
        <v>7.5380000000000003</v>
      </c>
      <c r="G29">
        <v>0</v>
      </c>
      <c r="H29">
        <v>90.99</v>
      </c>
      <c r="I29">
        <v>18.7</v>
      </c>
      <c r="J29">
        <v>4.5999999999999996</v>
      </c>
      <c r="K29">
        <v>17.3</v>
      </c>
      <c r="L29">
        <v>1.0145999999999999</v>
      </c>
      <c r="M29">
        <v>87.471000000000004</v>
      </c>
      <c r="N29">
        <v>94.194999999999993</v>
      </c>
      <c r="O29">
        <v>92.173000000000002</v>
      </c>
      <c r="P29">
        <v>12.2</v>
      </c>
      <c r="Q29">
        <v>28.8</v>
      </c>
      <c r="R29">
        <v>15.5</v>
      </c>
      <c r="S29">
        <v>5.66</v>
      </c>
      <c r="T29" s="16">
        <v>8</v>
      </c>
      <c r="U29" s="23">
        <f t="shared" si="1"/>
        <v>109</v>
      </c>
      <c r="V29" s="16"/>
      <c r="W29" s="118">
        <v>41890.475856481484</v>
      </c>
      <c r="X29" s="114">
        <v>35455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35346</v>
      </c>
      <c r="E30">
        <v>4948</v>
      </c>
      <c r="F30">
        <v>7.4535689999999999</v>
      </c>
      <c r="G30">
        <v>0</v>
      </c>
      <c r="H30">
        <v>90.340999999999994</v>
      </c>
      <c r="I30">
        <v>18.600000000000001</v>
      </c>
      <c r="J30">
        <v>5.0999999999999996</v>
      </c>
      <c r="K30">
        <v>17.600000000000001</v>
      </c>
      <c r="L30">
        <v>1.0145999999999999</v>
      </c>
      <c r="M30">
        <v>86.301000000000002</v>
      </c>
      <c r="N30">
        <v>93.826999999999998</v>
      </c>
      <c r="O30">
        <v>90.343000000000004</v>
      </c>
      <c r="P30">
        <v>11.7</v>
      </c>
      <c r="Q30">
        <v>29.2</v>
      </c>
      <c r="R30">
        <v>13.6</v>
      </c>
      <c r="S30">
        <v>5.66</v>
      </c>
      <c r="T30" s="22">
        <v>7</v>
      </c>
      <c r="U30" s="23">
        <f t="shared" si="1"/>
        <v>117</v>
      </c>
      <c r="V30" s="24">
        <v>8</v>
      </c>
      <c r="W30" s="118">
        <v>41859.488680555558</v>
      </c>
      <c r="X30" s="114">
        <v>35346</v>
      </c>
      <c r="Y30" s="117">
        <f t="shared" si="0"/>
        <v>0</v>
      </c>
    </row>
    <row r="31" spans="1:25">
      <c r="A31" s="16">
        <v>7</v>
      </c>
      <c r="B31" t="s">
        <v>143</v>
      </c>
      <c r="C31" t="s">
        <v>13</v>
      </c>
      <c r="D31">
        <v>35229</v>
      </c>
      <c r="E31">
        <v>4932</v>
      </c>
      <c r="F31">
        <v>7.1918439999999997</v>
      </c>
      <c r="G31">
        <v>0</v>
      </c>
      <c r="H31">
        <v>89.697999999999993</v>
      </c>
      <c r="I31">
        <v>19.399999999999999</v>
      </c>
      <c r="J31">
        <v>0.4</v>
      </c>
      <c r="K31">
        <v>18.2</v>
      </c>
      <c r="L31">
        <v>1.0135000000000001</v>
      </c>
      <c r="M31">
        <v>85.637</v>
      </c>
      <c r="N31">
        <v>93.323999999999998</v>
      </c>
      <c r="O31">
        <v>88.192999999999998</v>
      </c>
      <c r="P31">
        <v>13</v>
      </c>
      <c r="Q31">
        <v>32.700000000000003</v>
      </c>
      <c r="R31">
        <v>17.5</v>
      </c>
      <c r="S31">
        <v>5.67</v>
      </c>
      <c r="T31" s="16">
        <v>6</v>
      </c>
      <c r="U31" s="23">
        <f t="shared" si="1"/>
        <v>10</v>
      </c>
      <c r="V31" s="5"/>
      <c r="W31" s="118">
        <v>41828.396111111113</v>
      </c>
      <c r="X31" s="114">
        <v>35229</v>
      </c>
      <c r="Y31" s="117">
        <f t="shared" si="0"/>
        <v>0</v>
      </c>
    </row>
    <row r="32" spans="1:25">
      <c r="A32" s="16">
        <v>6</v>
      </c>
      <c r="B32" t="s">
        <v>144</v>
      </c>
      <c r="C32" t="s">
        <v>13</v>
      </c>
      <c r="D32">
        <v>35219</v>
      </c>
      <c r="E32">
        <v>4931</v>
      </c>
      <c r="F32">
        <v>7.2134090000000004</v>
      </c>
      <c r="G32">
        <v>0</v>
      </c>
      <c r="H32">
        <v>89.576999999999998</v>
      </c>
      <c r="I32">
        <v>20.5</v>
      </c>
      <c r="J32">
        <v>2.6</v>
      </c>
      <c r="K32">
        <v>6.3</v>
      </c>
      <c r="L32">
        <v>1.014</v>
      </c>
      <c r="M32">
        <v>85.914000000000001</v>
      </c>
      <c r="N32">
        <v>92.981999999999999</v>
      </c>
      <c r="O32">
        <v>87.46</v>
      </c>
      <c r="P32">
        <v>11.9</v>
      </c>
      <c r="Q32">
        <v>29.7</v>
      </c>
      <c r="R32">
        <v>14.6</v>
      </c>
      <c r="S32">
        <v>5.66</v>
      </c>
      <c r="T32" s="16">
        <v>5</v>
      </c>
      <c r="U32" s="23">
        <f t="shared" si="1"/>
        <v>63</v>
      </c>
      <c r="V32" s="5"/>
      <c r="W32" s="118">
        <v>41798.412627314814</v>
      </c>
      <c r="X32" s="114">
        <v>35218</v>
      </c>
      <c r="Y32" s="117">
        <f t="shared" si="0"/>
        <v>-2.8393764729202076E-3</v>
      </c>
    </row>
    <row r="33" spans="1:25">
      <c r="A33" s="16">
        <v>5</v>
      </c>
      <c r="B33" t="s">
        <v>145</v>
      </c>
      <c r="C33" t="s">
        <v>13</v>
      </c>
      <c r="D33">
        <v>35156</v>
      </c>
      <c r="E33">
        <v>4922</v>
      </c>
      <c r="F33">
        <v>7.2200449999999998</v>
      </c>
      <c r="G33">
        <v>0</v>
      </c>
      <c r="H33">
        <v>88.569000000000003</v>
      </c>
      <c r="I33">
        <v>20.8</v>
      </c>
      <c r="J33">
        <v>5.5</v>
      </c>
      <c r="K33">
        <v>19.600000000000001</v>
      </c>
      <c r="L33">
        <v>1.0135000000000001</v>
      </c>
      <c r="M33">
        <v>85.02</v>
      </c>
      <c r="N33">
        <v>91.135000000000005</v>
      </c>
      <c r="O33">
        <v>88.65</v>
      </c>
      <c r="P33">
        <v>13.2</v>
      </c>
      <c r="Q33">
        <v>29.6</v>
      </c>
      <c r="R33">
        <v>17.7</v>
      </c>
      <c r="S33">
        <v>5.68</v>
      </c>
      <c r="T33" s="16">
        <v>4</v>
      </c>
      <c r="U33" s="23">
        <f t="shared" si="1"/>
        <v>129</v>
      </c>
      <c r="V33" s="5"/>
      <c r="W33" s="118">
        <v>41767.39571759259</v>
      </c>
      <c r="X33" s="114">
        <v>35156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35027</v>
      </c>
      <c r="E34">
        <v>4903</v>
      </c>
      <c r="F34">
        <v>7.1170450000000001</v>
      </c>
      <c r="G34">
        <v>0</v>
      </c>
      <c r="H34">
        <v>92.478999999999999</v>
      </c>
      <c r="I34">
        <v>20.8</v>
      </c>
      <c r="J34">
        <v>0</v>
      </c>
      <c r="K34">
        <v>0</v>
      </c>
      <c r="L34">
        <v>1.0137</v>
      </c>
      <c r="M34">
        <v>85.796999999999997</v>
      </c>
      <c r="N34">
        <v>94.488</v>
      </c>
      <c r="O34">
        <v>86.245999999999995</v>
      </c>
      <c r="P34">
        <v>11.4</v>
      </c>
      <c r="Q34">
        <v>31.1</v>
      </c>
      <c r="R34">
        <v>14.9</v>
      </c>
      <c r="S34">
        <v>5.67</v>
      </c>
      <c r="T34" s="16">
        <v>3</v>
      </c>
      <c r="U34" s="23">
        <f t="shared" si="1"/>
        <v>0</v>
      </c>
      <c r="V34" s="5"/>
      <c r="W34" s="118">
        <v>41737.385671296295</v>
      </c>
      <c r="X34" s="114">
        <v>35027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35027</v>
      </c>
      <c r="E35">
        <v>4903</v>
      </c>
      <c r="F35">
        <v>7.7497319999999998</v>
      </c>
      <c r="G35">
        <v>0</v>
      </c>
      <c r="H35">
        <v>92.355000000000004</v>
      </c>
      <c r="I35">
        <v>20.8</v>
      </c>
      <c r="J35">
        <v>0</v>
      </c>
      <c r="K35">
        <v>0</v>
      </c>
      <c r="L35">
        <v>1.0154000000000001</v>
      </c>
      <c r="M35">
        <v>90.653999999999996</v>
      </c>
      <c r="N35">
        <v>95.084000000000003</v>
      </c>
      <c r="O35">
        <v>94.176000000000002</v>
      </c>
      <c r="P35">
        <v>10.199999999999999</v>
      </c>
      <c r="Q35">
        <v>31.2</v>
      </c>
      <c r="R35">
        <v>13.2</v>
      </c>
      <c r="S35">
        <v>5.66</v>
      </c>
      <c r="T35" s="16">
        <v>2</v>
      </c>
      <c r="U35" s="23">
        <f t="shared" si="1"/>
        <v>0</v>
      </c>
      <c r="V35" s="5"/>
      <c r="W35" s="118">
        <v>41706.394872685189</v>
      </c>
      <c r="X35" s="114">
        <v>35027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35027</v>
      </c>
      <c r="E36">
        <v>4903</v>
      </c>
      <c r="F36">
        <v>7.5229540000000004</v>
      </c>
      <c r="G36">
        <v>0</v>
      </c>
      <c r="H36">
        <v>89.825999999999993</v>
      </c>
      <c r="I36">
        <v>20.8</v>
      </c>
      <c r="J36">
        <v>0</v>
      </c>
      <c r="K36">
        <v>0</v>
      </c>
      <c r="L36">
        <v>1.0147999999999999</v>
      </c>
      <c r="M36">
        <v>86.89</v>
      </c>
      <c r="N36">
        <v>92.594999999999999</v>
      </c>
      <c r="O36">
        <v>91.19</v>
      </c>
      <c r="P36">
        <v>9.5</v>
      </c>
      <c r="Q36">
        <v>31.8</v>
      </c>
      <c r="R36">
        <v>13.4</v>
      </c>
      <c r="S36">
        <v>5.66</v>
      </c>
      <c r="T36" s="16">
        <v>1</v>
      </c>
      <c r="U36" s="23">
        <f t="shared" si="1"/>
        <v>0</v>
      </c>
      <c r="V36" s="5"/>
      <c r="W36" s="118">
        <v>41678.389351851853</v>
      </c>
      <c r="X36" s="114">
        <v>35027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35027</v>
      </c>
      <c r="E37">
        <v>4903</v>
      </c>
      <c r="F37">
        <v>7.3298389999999998</v>
      </c>
      <c r="G37">
        <v>0</v>
      </c>
      <c r="H37">
        <v>89.203000000000003</v>
      </c>
      <c r="I37">
        <v>20.100000000000001</v>
      </c>
      <c r="J37">
        <v>4.9000000000000004</v>
      </c>
      <c r="K37">
        <v>12.7</v>
      </c>
      <c r="L37">
        <v>1.0142</v>
      </c>
      <c r="M37">
        <v>84.034000000000006</v>
      </c>
      <c r="N37">
        <v>92.165999999999997</v>
      </c>
      <c r="O37">
        <v>89.093000000000004</v>
      </c>
      <c r="P37">
        <v>11.7</v>
      </c>
      <c r="Q37">
        <v>31.9</v>
      </c>
      <c r="R37">
        <v>14.8</v>
      </c>
      <c r="S37">
        <v>5.68</v>
      </c>
      <c r="T37" s="1"/>
      <c r="U37" s="26"/>
      <c r="V37" s="5"/>
      <c r="W37" s="118">
        <v>41647.399155092593</v>
      </c>
      <c r="X37" s="114">
        <v>35027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16690</v>
      </c>
      <c r="T6" s="22">
        <v>31</v>
      </c>
      <c r="U6" s="23">
        <f>D6-D7</f>
        <v>110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16580</v>
      </c>
      <c r="T7" s="16">
        <v>30</v>
      </c>
      <c r="U7" s="23">
        <f>D7-D8</f>
        <v>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16580</v>
      </c>
      <c r="T8" s="16">
        <v>29</v>
      </c>
      <c r="U8" s="23">
        <f>D8-D9</f>
        <v>176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16404</v>
      </c>
      <c r="E9">
        <v>2326</v>
      </c>
      <c r="F9">
        <v>6.9846029999999999</v>
      </c>
      <c r="G9">
        <v>0</v>
      </c>
      <c r="H9">
        <v>88.534999999999997</v>
      </c>
      <c r="I9">
        <v>22</v>
      </c>
      <c r="J9">
        <v>19.2</v>
      </c>
      <c r="K9">
        <v>67.400000000000006</v>
      </c>
      <c r="L9">
        <v>1.0124</v>
      </c>
      <c r="M9">
        <v>84.62</v>
      </c>
      <c r="N9">
        <v>92.343000000000004</v>
      </c>
      <c r="O9">
        <v>87.147999999999996</v>
      </c>
      <c r="P9">
        <v>12.9</v>
      </c>
      <c r="Q9">
        <v>33.1</v>
      </c>
      <c r="R9">
        <v>22.7</v>
      </c>
      <c r="S9">
        <v>5.42</v>
      </c>
      <c r="T9" s="22">
        <v>28</v>
      </c>
      <c r="U9" s="23">
        <f t="shared" ref="U9:U36" si="1">D9-D10</f>
        <v>447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15957</v>
      </c>
      <c r="E10">
        <v>2261</v>
      </c>
      <c r="F10">
        <v>6.9201449999999998</v>
      </c>
      <c r="G10">
        <v>0</v>
      </c>
      <c r="H10">
        <v>88.501999999999995</v>
      </c>
      <c r="I10">
        <v>21.8</v>
      </c>
      <c r="J10">
        <v>14.1</v>
      </c>
      <c r="K10">
        <v>66.599999999999994</v>
      </c>
      <c r="L10">
        <v>1.0122</v>
      </c>
      <c r="M10">
        <v>85.034000000000006</v>
      </c>
      <c r="N10">
        <v>91.036000000000001</v>
      </c>
      <c r="O10">
        <v>86.427000000000007</v>
      </c>
      <c r="P10">
        <v>11.6</v>
      </c>
      <c r="Q10">
        <v>32.200000000000003</v>
      </c>
      <c r="R10">
        <v>23.2</v>
      </c>
      <c r="S10">
        <v>5.43</v>
      </c>
      <c r="T10" s="16">
        <v>27</v>
      </c>
      <c r="U10" s="23">
        <f t="shared" si="1"/>
        <v>336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15621</v>
      </c>
      <c r="E11">
        <v>2213</v>
      </c>
      <c r="F11">
        <v>7.1814689999999999</v>
      </c>
      <c r="G11">
        <v>0</v>
      </c>
      <c r="H11">
        <v>88.239000000000004</v>
      </c>
      <c r="I11">
        <v>21.9</v>
      </c>
      <c r="J11">
        <v>4.4000000000000004</v>
      </c>
      <c r="K11">
        <v>8.6999999999999993</v>
      </c>
      <c r="L11">
        <v>1.0137</v>
      </c>
      <c r="M11">
        <v>85.13</v>
      </c>
      <c r="N11">
        <v>91.757000000000005</v>
      </c>
      <c r="O11">
        <v>87.614999999999995</v>
      </c>
      <c r="P11">
        <v>11.2</v>
      </c>
      <c r="Q11">
        <v>35.1</v>
      </c>
      <c r="R11">
        <v>16.3</v>
      </c>
      <c r="S11">
        <v>5.42</v>
      </c>
      <c r="T11" s="16">
        <v>26</v>
      </c>
      <c r="U11" s="23">
        <f t="shared" si="1"/>
        <v>105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15516</v>
      </c>
      <c r="E12">
        <v>2199</v>
      </c>
      <c r="F12">
        <v>6.9868119999999996</v>
      </c>
      <c r="G12">
        <v>0</v>
      </c>
      <c r="H12">
        <v>87.5</v>
      </c>
      <c r="I12">
        <v>20.399999999999999</v>
      </c>
      <c r="J12">
        <v>20.3</v>
      </c>
      <c r="K12">
        <v>66.8</v>
      </c>
      <c r="L12">
        <v>1.0132000000000001</v>
      </c>
      <c r="M12">
        <v>83.718000000000004</v>
      </c>
      <c r="N12">
        <v>90.594999999999999</v>
      </c>
      <c r="O12">
        <v>85.147999999999996</v>
      </c>
      <c r="P12">
        <v>11.1</v>
      </c>
      <c r="Q12">
        <v>29.3</v>
      </c>
      <c r="R12">
        <v>16.8</v>
      </c>
      <c r="S12">
        <v>5.42</v>
      </c>
      <c r="T12" s="16">
        <v>25</v>
      </c>
      <c r="U12" s="23">
        <f t="shared" si="1"/>
        <v>473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15043</v>
      </c>
      <c r="E13">
        <v>2130</v>
      </c>
      <c r="F13">
        <v>6.8786579999999997</v>
      </c>
      <c r="G13">
        <v>0</v>
      </c>
      <c r="H13">
        <v>91.44</v>
      </c>
      <c r="I13">
        <v>21.2</v>
      </c>
      <c r="J13">
        <v>4.7</v>
      </c>
      <c r="K13">
        <v>65</v>
      </c>
      <c r="L13">
        <v>1.0121</v>
      </c>
      <c r="M13">
        <v>85.141999999999996</v>
      </c>
      <c r="N13">
        <v>93.614000000000004</v>
      </c>
      <c r="O13">
        <v>85.757000000000005</v>
      </c>
      <c r="P13">
        <v>10.6</v>
      </c>
      <c r="Q13">
        <v>35.5</v>
      </c>
      <c r="R13">
        <v>22.9</v>
      </c>
      <c r="S13">
        <v>5.43</v>
      </c>
      <c r="T13" s="16">
        <v>24</v>
      </c>
      <c r="U13" s="23">
        <f t="shared" si="1"/>
        <v>113</v>
      </c>
      <c r="V13" s="16"/>
      <c r="W13" s="115" t="s">
        <v>425</v>
      </c>
      <c r="X13" s="115">
        <v>15044</v>
      </c>
      <c r="Y13" s="117">
        <f t="shared" si="0"/>
        <v>6.6476101841317359E-3</v>
      </c>
    </row>
    <row r="14" spans="1:25">
      <c r="A14" s="16">
        <v>24</v>
      </c>
      <c r="B14" t="s">
        <v>156</v>
      </c>
      <c r="C14" t="s">
        <v>13</v>
      </c>
      <c r="D14">
        <v>14930</v>
      </c>
      <c r="E14">
        <v>2114</v>
      </c>
      <c r="F14">
        <v>7.5099710000000002</v>
      </c>
      <c r="G14">
        <v>0</v>
      </c>
      <c r="H14">
        <v>91.495000000000005</v>
      </c>
      <c r="I14">
        <v>22.1</v>
      </c>
      <c r="J14">
        <v>0</v>
      </c>
      <c r="K14">
        <v>0</v>
      </c>
      <c r="L14">
        <v>1.0143</v>
      </c>
      <c r="M14">
        <v>89.429000000000002</v>
      </c>
      <c r="N14">
        <v>94.165999999999997</v>
      </c>
      <c r="O14">
        <v>92.271000000000001</v>
      </c>
      <c r="P14">
        <v>11.8</v>
      </c>
      <c r="Q14">
        <v>37</v>
      </c>
      <c r="R14">
        <v>16.8</v>
      </c>
      <c r="S14">
        <v>5.43</v>
      </c>
      <c r="T14" s="16">
        <v>23</v>
      </c>
      <c r="U14" s="23">
        <f t="shared" si="1"/>
        <v>0</v>
      </c>
      <c r="V14" s="16"/>
      <c r="W14" s="115" t="s">
        <v>426</v>
      </c>
      <c r="X14" s="115">
        <v>14930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14930</v>
      </c>
      <c r="E15">
        <v>2114</v>
      </c>
      <c r="F15">
        <v>7.3044729999999998</v>
      </c>
      <c r="G15">
        <v>0</v>
      </c>
      <c r="H15">
        <v>89.74</v>
      </c>
      <c r="I15">
        <v>21.3</v>
      </c>
      <c r="J15">
        <v>1.6</v>
      </c>
      <c r="K15">
        <v>6.1</v>
      </c>
      <c r="L15">
        <v>1.0137</v>
      </c>
      <c r="M15">
        <v>86.524000000000001</v>
      </c>
      <c r="N15">
        <v>92.34</v>
      </c>
      <c r="O15">
        <v>89.995000000000005</v>
      </c>
      <c r="P15">
        <v>13.4</v>
      </c>
      <c r="Q15">
        <v>32.9</v>
      </c>
      <c r="R15">
        <v>18.2</v>
      </c>
      <c r="S15">
        <v>5.43</v>
      </c>
      <c r="T15" s="16">
        <v>22</v>
      </c>
      <c r="U15" s="23">
        <f t="shared" si="1"/>
        <v>37</v>
      </c>
      <c r="V15" s="16"/>
      <c r="W15" s="115" t="s">
        <v>427</v>
      </c>
      <c r="X15" s="115">
        <v>14930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14893</v>
      </c>
      <c r="E16">
        <v>2108</v>
      </c>
      <c r="F16">
        <v>7.1330289999999996</v>
      </c>
      <c r="G16">
        <v>0</v>
      </c>
      <c r="H16">
        <v>88.864000000000004</v>
      </c>
      <c r="I16">
        <v>20.399999999999999</v>
      </c>
      <c r="J16">
        <v>9.8000000000000007</v>
      </c>
      <c r="K16">
        <v>63.4</v>
      </c>
      <c r="L16">
        <v>1.0134000000000001</v>
      </c>
      <c r="M16">
        <v>84.775999999999996</v>
      </c>
      <c r="N16">
        <v>91.887</v>
      </c>
      <c r="O16">
        <v>87.271000000000001</v>
      </c>
      <c r="P16">
        <v>12.8</v>
      </c>
      <c r="Q16">
        <v>30.8</v>
      </c>
      <c r="R16">
        <v>17.2</v>
      </c>
      <c r="S16">
        <v>5.43</v>
      </c>
      <c r="T16" s="22">
        <v>21</v>
      </c>
      <c r="U16" s="23">
        <f t="shared" si="1"/>
        <v>233</v>
      </c>
      <c r="V16" s="24">
        <v>22</v>
      </c>
      <c r="W16" s="115" t="s">
        <v>428</v>
      </c>
      <c r="X16" s="115">
        <v>14893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14660</v>
      </c>
      <c r="E17">
        <v>2075</v>
      </c>
      <c r="F17">
        <v>7.1018379999999999</v>
      </c>
      <c r="G17">
        <v>0</v>
      </c>
      <c r="H17">
        <v>88.51</v>
      </c>
      <c r="I17">
        <v>20.5</v>
      </c>
      <c r="J17">
        <v>16.8</v>
      </c>
      <c r="K17">
        <v>66.400000000000006</v>
      </c>
      <c r="L17">
        <v>1.0133000000000001</v>
      </c>
      <c r="M17">
        <v>86.046000000000006</v>
      </c>
      <c r="N17">
        <v>91.316000000000003</v>
      </c>
      <c r="O17">
        <v>86.936000000000007</v>
      </c>
      <c r="P17">
        <v>13.2</v>
      </c>
      <c r="Q17">
        <v>29.5</v>
      </c>
      <c r="R17">
        <v>17.399999999999999</v>
      </c>
      <c r="S17">
        <v>5.43</v>
      </c>
      <c r="T17" s="16">
        <v>20</v>
      </c>
      <c r="U17" s="23">
        <f t="shared" si="1"/>
        <v>386</v>
      </c>
      <c r="V17" s="16"/>
      <c r="W17" s="115" t="s">
        <v>429</v>
      </c>
      <c r="X17" s="115">
        <v>14661</v>
      </c>
      <c r="Y17" s="117">
        <f t="shared" si="0"/>
        <v>6.8212824010913664E-3</v>
      </c>
    </row>
    <row r="18" spans="1:25">
      <c r="A18" s="16">
        <v>20</v>
      </c>
      <c r="B18" t="s">
        <v>160</v>
      </c>
      <c r="C18" t="s">
        <v>13</v>
      </c>
      <c r="D18">
        <v>14274</v>
      </c>
      <c r="E18">
        <v>2020</v>
      </c>
      <c r="F18">
        <v>7.0232650000000003</v>
      </c>
      <c r="G18">
        <v>0</v>
      </c>
      <c r="H18">
        <v>88.338999999999999</v>
      </c>
      <c r="I18">
        <v>21.3</v>
      </c>
      <c r="J18">
        <v>20.9</v>
      </c>
      <c r="K18">
        <v>67.2</v>
      </c>
      <c r="L18">
        <v>1.0125</v>
      </c>
      <c r="M18">
        <v>85.747</v>
      </c>
      <c r="N18">
        <v>90.363</v>
      </c>
      <c r="O18">
        <v>87.445999999999998</v>
      </c>
      <c r="P18">
        <v>14.8</v>
      </c>
      <c r="Q18">
        <v>29.9</v>
      </c>
      <c r="R18">
        <v>22</v>
      </c>
      <c r="S18">
        <v>5.44</v>
      </c>
      <c r="T18" s="16">
        <v>19</v>
      </c>
      <c r="U18" s="23">
        <f t="shared" si="1"/>
        <v>485</v>
      </c>
      <c r="V18" s="16"/>
      <c r="W18" s="115" t="s">
        <v>430</v>
      </c>
      <c r="X18" s="115">
        <v>14273</v>
      </c>
      <c r="Y18" s="117">
        <f t="shared" si="0"/>
        <v>-7.0057447106677273E-3</v>
      </c>
    </row>
    <row r="19" spans="1:25">
      <c r="A19" s="16">
        <v>19</v>
      </c>
      <c r="B19" t="s">
        <v>161</v>
      </c>
      <c r="C19" t="s">
        <v>13</v>
      </c>
      <c r="D19">
        <v>13789</v>
      </c>
      <c r="E19">
        <v>1951</v>
      </c>
      <c r="F19">
        <v>7.0406899999999997</v>
      </c>
      <c r="G19">
        <v>0</v>
      </c>
      <c r="H19">
        <v>88.843999999999994</v>
      </c>
      <c r="I19">
        <v>20.3</v>
      </c>
      <c r="J19">
        <v>20.9</v>
      </c>
      <c r="K19">
        <v>67.5</v>
      </c>
      <c r="L19">
        <v>1.0125</v>
      </c>
      <c r="M19">
        <v>86.305000000000007</v>
      </c>
      <c r="N19">
        <v>90.832999999999998</v>
      </c>
      <c r="O19">
        <v>87.832999999999998</v>
      </c>
      <c r="P19">
        <v>12.1</v>
      </c>
      <c r="Q19">
        <v>30</v>
      </c>
      <c r="R19">
        <v>22.4</v>
      </c>
      <c r="S19">
        <v>5.43</v>
      </c>
      <c r="T19" s="16">
        <v>18</v>
      </c>
      <c r="U19" s="23">
        <f t="shared" si="1"/>
        <v>482</v>
      </c>
      <c r="V19" s="16"/>
      <c r="W19" s="115" t="s">
        <v>431</v>
      </c>
      <c r="X19" s="115">
        <v>13789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13307</v>
      </c>
      <c r="E20">
        <v>1883</v>
      </c>
      <c r="F20">
        <v>7.1404389999999998</v>
      </c>
      <c r="G20">
        <v>0</v>
      </c>
      <c r="H20">
        <v>91.302999999999997</v>
      </c>
      <c r="I20">
        <v>24.3</v>
      </c>
      <c r="J20">
        <v>4.8</v>
      </c>
      <c r="K20">
        <v>65.7</v>
      </c>
      <c r="L20">
        <v>1.0126999999999999</v>
      </c>
      <c r="M20">
        <v>87.016000000000005</v>
      </c>
      <c r="N20">
        <v>93.087999999999994</v>
      </c>
      <c r="O20">
        <v>89.218000000000004</v>
      </c>
      <c r="P20">
        <v>14</v>
      </c>
      <c r="Q20">
        <v>38.1</v>
      </c>
      <c r="R20">
        <v>22.4</v>
      </c>
      <c r="S20">
        <v>5.44</v>
      </c>
      <c r="T20" s="16">
        <v>17</v>
      </c>
      <c r="U20" s="23">
        <f t="shared" si="1"/>
        <v>116</v>
      </c>
      <c r="V20" s="16"/>
      <c r="W20" s="114" t="s">
        <v>419</v>
      </c>
      <c r="X20" s="114">
        <v>13307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13191</v>
      </c>
      <c r="E21">
        <v>1867</v>
      </c>
      <c r="F21">
        <v>7.4696420000000003</v>
      </c>
      <c r="G21">
        <v>0</v>
      </c>
      <c r="H21">
        <v>91.917000000000002</v>
      </c>
      <c r="I21">
        <v>22.1</v>
      </c>
      <c r="J21">
        <v>0</v>
      </c>
      <c r="K21">
        <v>0</v>
      </c>
      <c r="L21">
        <v>1.0141</v>
      </c>
      <c r="M21">
        <v>88.963999999999999</v>
      </c>
      <c r="N21">
        <v>94.347999999999999</v>
      </c>
      <c r="O21">
        <v>92.067999999999998</v>
      </c>
      <c r="P21">
        <v>12.6</v>
      </c>
      <c r="Q21">
        <v>37.200000000000003</v>
      </c>
      <c r="R21">
        <v>17.7</v>
      </c>
      <c r="S21">
        <v>5.43</v>
      </c>
      <c r="T21" s="16">
        <v>16</v>
      </c>
      <c r="U21" s="23">
        <f t="shared" si="1"/>
        <v>0</v>
      </c>
      <c r="V21" s="16"/>
      <c r="W21" s="114" t="s">
        <v>420</v>
      </c>
      <c r="X21" s="114">
        <v>13191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13191</v>
      </c>
      <c r="E22">
        <v>1867</v>
      </c>
      <c r="F22">
        <v>7.3019720000000001</v>
      </c>
      <c r="G22">
        <v>0</v>
      </c>
      <c r="H22">
        <v>89.831999999999994</v>
      </c>
      <c r="I22">
        <v>21.6</v>
      </c>
      <c r="J22">
        <v>1.9</v>
      </c>
      <c r="K22">
        <v>9</v>
      </c>
      <c r="L22">
        <v>1.0136000000000001</v>
      </c>
      <c r="M22">
        <v>87.064999999999998</v>
      </c>
      <c r="N22">
        <v>92.447000000000003</v>
      </c>
      <c r="O22">
        <v>90.024000000000001</v>
      </c>
      <c r="P22">
        <v>12.9</v>
      </c>
      <c r="Q22">
        <v>34.200000000000003</v>
      </c>
      <c r="R22">
        <v>18.399999999999999</v>
      </c>
      <c r="S22">
        <v>5.43</v>
      </c>
      <c r="T22" s="16">
        <v>15</v>
      </c>
      <c r="U22" s="23">
        <f t="shared" si="1"/>
        <v>46</v>
      </c>
      <c r="V22" s="16"/>
      <c r="W22" s="114" t="s">
        <v>421</v>
      </c>
      <c r="X22" s="114">
        <v>13191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13145</v>
      </c>
      <c r="E23">
        <v>1860</v>
      </c>
      <c r="F23">
        <v>7.3779079999999997</v>
      </c>
      <c r="G23">
        <v>0</v>
      </c>
      <c r="H23">
        <v>89.132000000000005</v>
      </c>
      <c r="I23">
        <v>19.899999999999999</v>
      </c>
      <c r="J23">
        <v>11.9</v>
      </c>
      <c r="K23">
        <v>66.900000000000006</v>
      </c>
      <c r="L23">
        <v>1.014</v>
      </c>
      <c r="M23">
        <v>85.891999999999996</v>
      </c>
      <c r="N23">
        <v>92.561000000000007</v>
      </c>
      <c r="O23">
        <v>90.548000000000002</v>
      </c>
      <c r="P23">
        <v>13</v>
      </c>
      <c r="Q23">
        <v>33.4</v>
      </c>
      <c r="R23">
        <v>17</v>
      </c>
      <c r="S23">
        <v>5.43</v>
      </c>
      <c r="T23" s="22">
        <v>14</v>
      </c>
      <c r="U23" s="23">
        <f t="shared" si="1"/>
        <v>280</v>
      </c>
      <c r="V23" s="24">
        <v>15</v>
      </c>
      <c r="W23" s="114" t="s">
        <v>422</v>
      </c>
      <c r="X23" s="114">
        <v>13145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12865</v>
      </c>
      <c r="E24">
        <v>1820</v>
      </c>
      <c r="F24">
        <v>7.1221699999999997</v>
      </c>
      <c r="G24">
        <v>0</v>
      </c>
      <c r="H24">
        <v>88.397999999999996</v>
      </c>
      <c r="I24">
        <v>20.9</v>
      </c>
      <c r="J24">
        <v>13.4</v>
      </c>
      <c r="K24">
        <v>66.599999999999994</v>
      </c>
      <c r="L24">
        <v>1.0134000000000001</v>
      </c>
      <c r="M24">
        <v>86.031000000000006</v>
      </c>
      <c r="N24">
        <v>90.832999999999998</v>
      </c>
      <c r="O24">
        <v>87.144999999999996</v>
      </c>
      <c r="P24">
        <v>12</v>
      </c>
      <c r="Q24">
        <v>29</v>
      </c>
      <c r="R24">
        <v>17.2</v>
      </c>
      <c r="S24">
        <v>5.43</v>
      </c>
      <c r="T24" s="16">
        <v>13</v>
      </c>
      <c r="U24" s="23">
        <f>D24-D25</f>
        <v>299</v>
      </c>
      <c r="V24" s="16"/>
      <c r="W24" s="114" t="s">
        <v>423</v>
      </c>
      <c r="X24" s="114">
        <v>12865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12566</v>
      </c>
      <c r="E25">
        <v>1778</v>
      </c>
      <c r="F25">
        <v>7.0935160000000002</v>
      </c>
      <c r="G25">
        <v>0</v>
      </c>
      <c r="H25">
        <v>89.323999999999998</v>
      </c>
      <c r="I25">
        <v>21.2</v>
      </c>
      <c r="J25">
        <v>17.899999999999999</v>
      </c>
      <c r="K25">
        <v>67.7</v>
      </c>
      <c r="L25">
        <v>1.0125999999999999</v>
      </c>
      <c r="M25">
        <v>85.88</v>
      </c>
      <c r="N25">
        <v>92.117999999999995</v>
      </c>
      <c r="O25">
        <v>88.608999999999995</v>
      </c>
      <c r="P25">
        <v>14.3</v>
      </c>
      <c r="Q25">
        <v>29.6</v>
      </c>
      <c r="R25">
        <v>22.5</v>
      </c>
      <c r="S25">
        <v>5.44</v>
      </c>
      <c r="T25" s="16">
        <v>12</v>
      </c>
      <c r="U25" s="23">
        <f t="shared" si="1"/>
        <v>418</v>
      </c>
      <c r="V25" s="16"/>
      <c r="W25" s="114" t="s">
        <v>424</v>
      </c>
      <c r="X25" s="114">
        <v>12566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12148</v>
      </c>
      <c r="E26">
        <v>1719</v>
      </c>
      <c r="F26">
        <v>7.1331810000000004</v>
      </c>
      <c r="G26">
        <v>0</v>
      </c>
      <c r="H26">
        <v>89.927000000000007</v>
      </c>
      <c r="I26">
        <v>21.8</v>
      </c>
      <c r="J26">
        <v>6.5</v>
      </c>
      <c r="K26">
        <v>67.900000000000006</v>
      </c>
      <c r="L26">
        <v>1.0126999999999999</v>
      </c>
      <c r="M26">
        <v>87.498999999999995</v>
      </c>
      <c r="N26">
        <v>91.602999999999994</v>
      </c>
      <c r="O26">
        <v>89.100999999999999</v>
      </c>
      <c r="P26">
        <v>14.7</v>
      </c>
      <c r="Q26">
        <v>31</v>
      </c>
      <c r="R26">
        <v>22.3</v>
      </c>
      <c r="S26">
        <v>5.44</v>
      </c>
      <c r="T26" s="16">
        <v>11</v>
      </c>
      <c r="U26" s="23">
        <f t="shared" si="1"/>
        <v>156</v>
      </c>
      <c r="V26" s="16"/>
      <c r="W26" s="118">
        <v>41981.437581018516</v>
      </c>
      <c r="X26" s="114">
        <v>12149</v>
      </c>
      <c r="Y26" s="117">
        <f t="shared" si="0"/>
        <v>8.2318077049734484E-3</v>
      </c>
    </row>
    <row r="27" spans="1:25">
      <c r="A27" s="16">
        <v>11</v>
      </c>
      <c r="B27" t="s">
        <v>169</v>
      </c>
      <c r="C27" t="s">
        <v>13</v>
      </c>
      <c r="D27">
        <v>11992</v>
      </c>
      <c r="E27">
        <v>1697</v>
      </c>
      <c r="F27">
        <v>7.2086610000000002</v>
      </c>
      <c r="G27">
        <v>0</v>
      </c>
      <c r="H27">
        <v>92.153999999999996</v>
      </c>
      <c r="I27">
        <v>21.6</v>
      </c>
      <c r="J27">
        <v>0.6</v>
      </c>
      <c r="K27">
        <v>128.30000000000001</v>
      </c>
      <c r="L27">
        <v>1.0135000000000001</v>
      </c>
      <c r="M27">
        <v>88.091999999999999</v>
      </c>
      <c r="N27">
        <v>93.938000000000002</v>
      </c>
      <c r="O27">
        <v>88.492999999999995</v>
      </c>
      <c r="P27">
        <v>12.6</v>
      </c>
      <c r="Q27">
        <v>35</v>
      </c>
      <c r="R27">
        <v>17.7</v>
      </c>
      <c r="S27">
        <v>5.44</v>
      </c>
      <c r="T27" s="16">
        <v>10</v>
      </c>
      <c r="U27" s="23">
        <f t="shared" si="1"/>
        <v>12</v>
      </c>
      <c r="V27" s="16"/>
      <c r="W27" s="118">
        <v>41951.460914351854</v>
      </c>
      <c r="X27" s="114">
        <v>11992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11980</v>
      </c>
      <c r="E28">
        <v>1696</v>
      </c>
      <c r="F28">
        <v>7.6115750000000002</v>
      </c>
      <c r="G28">
        <v>0</v>
      </c>
      <c r="H28">
        <v>92.284000000000006</v>
      </c>
      <c r="I28">
        <v>21.6</v>
      </c>
      <c r="J28">
        <v>0</v>
      </c>
      <c r="K28">
        <v>0</v>
      </c>
      <c r="L28">
        <v>1.0147999999999999</v>
      </c>
      <c r="M28">
        <v>90.221999999999994</v>
      </c>
      <c r="N28">
        <v>94.141999999999996</v>
      </c>
      <c r="O28">
        <v>93.007000000000005</v>
      </c>
      <c r="P28">
        <v>13.9</v>
      </c>
      <c r="Q28">
        <v>36.1</v>
      </c>
      <c r="R28">
        <v>15</v>
      </c>
      <c r="S28">
        <v>5.44</v>
      </c>
      <c r="T28" s="16">
        <v>9</v>
      </c>
      <c r="U28" s="23">
        <f t="shared" si="1"/>
        <v>0</v>
      </c>
      <c r="V28" s="16"/>
      <c r="W28" s="118">
        <v>41920.473032407404</v>
      </c>
      <c r="X28" s="114">
        <v>11980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11980</v>
      </c>
      <c r="E29">
        <v>1696</v>
      </c>
      <c r="F29">
        <v>7.5292870000000001</v>
      </c>
      <c r="G29">
        <v>0</v>
      </c>
      <c r="H29">
        <v>90.594999999999999</v>
      </c>
      <c r="I29">
        <v>19</v>
      </c>
      <c r="J29">
        <v>7.9</v>
      </c>
      <c r="K29">
        <v>66.900000000000006</v>
      </c>
      <c r="L29">
        <v>1.0146999999999999</v>
      </c>
      <c r="M29">
        <v>87.367000000000004</v>
      </c>
      <c r="N29">
        <v>93.61</v>
      </c>
      <c r="O29">
        <v>91.778000000000006</v>
      </c>
      <c r="P29">
        <v>11.6</v>
      </c>
      <c r="Q29">
        <v>30.6</v>
      </c>
      <c r="R29">
        <v>14.7</v>
      </c>
      <c r="S29">
        <v>5.44</v>
      </c>
      <c r="T29" s="16">
        <v>8</v>
      </c>
      <c r="U29" s="23">
        <f t="shared" si="1"/>
        <v>184</v>
      </c>
      <c r="V29" s="16"/>
      <c r="W29" s="118">
        <v>41890.497812499998</v>
      </c>
      <c r="X29" s="114">
        <v>11980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11796</v>
      </c>
      <c r="E30">
        <v>1670</v>
      </c>
      <c r="F30">
        <v>7.2365240000000002</v>
      </c>
      <c r="G30">
        <v>0</v>
      </c>
      <c r="H30">
        <v>89.954999999999998</v>
      </c>
      <c r="I30">
        <v>19.399999999999999</v>
      </c>
      <c r="J30">
        <v>14.9</v>
      </c>
      <c r="K30">
        <v>67</v>
      </c>
      <c r="L30">
        <v>1.0133000000000001</v>
      </c>
      <c r="M30">
        <v>86.244</v>
      </c>
      <c r="N30">
        <v>93.227999999999994</v>
      </c>
      <c r="O30">
        <v>89.602999999999994</v>
      </c>
      <c r="P30">
        <v>12.1</v>
      </c>
      <c r="Q30">
        <v>31</v>
      </c>
      <c r="R30">
        <v>19.7</v>
      </c>
      <c r="S30">
        <v>5.45</v>
      </c>
      <c r="T30" s="22">
        <v>7</v>
      </c>
      <c r="U30" s="23">
        <f t="shared" si="1"/>
        <v>339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11457</v>
      </c>
      <c r="E31">
        <v>1622</v>
      </c>
      <c r="F31">
        <v>6.9878980000000004</v>
      </c>
      <c r="G31">
        <v>0</v>
      </c>
      <c r="H31">
        <v>89.367000000000004</v>
      </c>
      <c r="I31">
        <v>20.6</v>
      </c>
      <c r="J31">
        <v>17.7</v>
      </c>
      <c r="K31">
        <v>66.7</v>
      </c>
      <c r="L31">
        <v>1.0123</v>
      </c>
      <c r="M31">
        <v>85.674999999999997</v>
      </c>
      <c r="N31">
        <v>92.8</v>
      </c>
      <c r="O31">
        <v>87.503</v>
      </c>
      <c r="P31">
        <v>14</v>
      </c>
      <c r="Q31">
        <v>32</v>
      </c>
      <c r="R31">
        <v>23.6</v>
      </c>
      <c r="S31">
        <v>5.46</v>
      </c>
      <c r="T31" s="16">
        <v>6</v>
      </c>
      <c r="U31" s="23">
        <f t="shared" si="1"/>
        <v>406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11051</v>
      </c>
      <c r="E32">
        <v>1564</v>
      </c>
      <c r="F32">
        <v>7.0058400000000001</v>
      </c>
      <c r="G32">
        <v>0</v>
      </c>
      <c r="H32">
        <v>89.227999999999994</v>
      </c>
      <c r="I32">
        <v>21.7</v>
      </c>
      <c r="J32">
        <v>13.5</v>
      </c>
      <c r="K32">
        <v>67.099999999999994</v>
      </c>
      <c r="L32">
        <v>1.0125</v>
      </c>
      <c r="M32">
        <v>85.805000000000007</v>
      </c>
      <c r="N32">
        <v>92.468999999999994</v>
      </c>
      <c r="O32">
        <v>87.308999999999997</v>
      </c>
      <c r="P32">
        <v>12.8</v>
      </c>
      <c r="Q32">
        <v>33</v>
      </c>
      <c r="R32">
        <v>22.3</v>
      </c>
      <c r="S32">
        <v>5.45</v>
      </c>
      <c r="T32" s="16">
        <v>5</v>
      </c>
      <c r="U32" s="23">
        <f t="shared" si="1"/>
        <v>319</v>
      </c>
      <c r="V32" s="5"/>
      <c r="W32" s="118">
        <v>41798.399016203701</v>
      </c>
      <c r="X32" s="114">
        <v>11052</v>
      </c>
      <c r="Y32" s="117">
        <f t="shared" si="0"/>
        <v>9.04895484571E-3</v>
      </c>
    </row>
    <row r="33" spans="1:25">
      <c r="A33" s="16">
        <v>5</v>
      </c>
      <c r="B33" t="s">
        <v>145</v>
      </c>
      <c r="C33" t="s">
        <v>13</v>
      </c>
      <c r="D33">
        <v>10732</v>
      </c>
      <c r="E33">
        <v>1519</v>
      </c>
      <c r="F33">
        <v>7.1630159999999998</v>
      </c>
      <c r="G33">
        <v>0</v>
      </c>
      <c r="H33">
        <v>88.316000000000003</v>
      </c>
      <c r="I33">
        <v>22.3</v>
      </c>
      <c r="J33">
        <v>14.1</v>
      </c>
      <c r="K33">
        <v>67.400000000000006</v>
      </c>
      <c r="L33">
        <v>1.0133000000000001</v>
      </c>
      <c r="M33">
        <v>85.010999999999996</v>
      </c>
      <c r="N33">
        <v>90.751999999999995</v>
      </c>
      <c r="O33">
        <v>88.262</v>
      </c>
      <c r="P33">
        <v>14.3</v>
      </c>
      <c r="Q33">
        <v>34.200000000000003</v>
      </c>
      <c r="R33">
        <v>18.8</v>
      </c>
      <c r="S33">
        <v>5.46</v>
      </c>
      <c r="T33" s="16">
        <v>4</v>
      </c>
      <c r="U33" s="23">
        <f t="shared" si="1"/>
        <v>328</v>
      </c>
      <c r="V33" s="5"/>
      <c r="W33" s="118">
        <v>41767.397164351853</v>
      </c>
      <c r="X33" s="114">
        <v>10732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10404</v>
      </c>
      <c r="E34">
        <v>1472</v>
      </c>
      <c r="F34">
        <v>6.9289909999999999</v>
      </c>
      <c r="G34">
        <v>0</v>
      </c>
      <c r="H34">
        <v>91.995999999999995</v>
      </c>
      <c r="I34">
        <v>22.2</v>
      </c>
      <c r="J34">
        <v>4.5</v>
      </c>
      <c r="K34">
        <v>67.099999999999994</v>
      </c>
      <c r="L34">
        <v>1.0124</v>
      </c>
      <c r="M34">
        <v>85.884</v>
      </c>
      <c r="N34">
        <v>93.869</v>
      </c>
      <c r="O34">
        <v>86.058000000000007</v>
      </c>
      <c r="P34">
        <v>12</v>
      </c>
      <c r="Q34">
        <v>33.5</v>
      </c>
      <c r="R34">
        <v>21.7</v>
      </c>
      <c r="S34">
        <v>5.46</v>
      </c>
      <c r="T34" s="16">
        <v>3</v>
      </c>
      <c r="U34" s="23">
        <f t="shared" si="1"/>
        <v>110</v>
      </c>
      <c r="V34" s="5"/>
      <c r="W34" s="118">
        <v>41737.402083333334</v>
      </c>
      <c r="X34" s="114">
        <v>10405</v>
      </c>
      <c r="Y34" s="117">
        <f t="shared" si="0"/>
        <v>9.6116878123808647E-3</v>
      </c>
    </row>
    <row r="35" spans="1:25">
      <c r="A35" s="16">
        <v>3</v>
      </c>
      <c r="B35" t="s">
        <v>147</v>
      </c>
      <c r="C35" t="s">
        <v>13</v>
      </c>
      <c r="D35">
        <v>10294</v>
      </c>
      <c r="E35">
        <v>1457</v>
      </c>
      <c r="F35">
        <v>7.6127630000000002</v>
      </c>
      <c r="G35">
        <v>0</v>
      </c>
      <c r="H35">
        <v>91.927999999999997</v>
      </c>
      <c r="I35">
        <v>22.4</v>
      </c>
      <c r="J35">
        <v>3.1</v>
      </c>
      <c r="K35">
        <v>47.3</v>
      </c>
      <c r="L35">
        <v>1.0145999999999999</v>
      </c>
      <c r="M35">
        <v>90.414000000000001</v>
      </c>
      <c r="N35">
        <v>94.421000000000006</v>
      </c>
      <c r="O35">
        <v>93.599000000000004</v>
      </c>
      <c r="P35">
        <v>11.3</v>
      </c>
      <c r="Q35">
        <v>33.799999999999997</v>
      </c>
      <c r="R35">
        <v>16.600000000000001</v>
      </c>
      <c r="S35">
        <v>5.46</v>
      </c>
      <c r="T35" s="16">
        <v>2</v>
      </c>
      <c r="U35" s="23">
        <f t="shared" si="1"/>
        <v>72</v>
      </c>
      <c r="V35" s="5"/>
      <c r="W35" s="118">
        <v>41706.385104166664</v>
      </c>
      <c r="X35" s="114">
        <v>10294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10222</v>
      </c>
      <c r="E36">
        <v>1447</v>
      </c>
      <c r="F36">
        <v>7.4222549999999998</v>
      </c>
      <c r="G36">
        <v>0</v>
      </c>
      <c r="H36">
        <v>89.617000000000004</v>
      </c>
      <c r="I36">
        <v>21.7</v>
      </c>
      <c r="J36">
        <v>1.9</v>
      </c>
      <c r="K36">
        <v>7.7</v>
      </c>
      <c r="L36">
        <v>1.0142</v>
      </c>
      <c r="M36">
        <v>86.828999999999994</v>
      </c>
      <c r="N36">
        <v>92.143000000000001</v>
      </c>
      <c r="O36">
        <v>90.888999999999996</v>
      </c>
      <c r="P36">
        <v>9.3000000000000007</v>
      </c>
      <c r="Q36">
        <v>34.299999999999997</v>
      </c>
      <c r="R36">
        <v>16.3</v>
      </c>
      <c r="S36">
        <v>5.46</v>
      </c>
      <c r="T36" s="16">
        <v>1</v>
      </c>
      <c r="U36" s="23">
        <f t="shared" si="1"/>
        <v>43</v>
      </c>
      <c r="V36" s="5"/>
      <c r="W36" s="118">
        <v>41678.393912037034</v>
      </c>
      <c r="X36" s="114">
        <v>10222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10179</v>
      </c>
      <c r="E37">
        <v>1441</v>
      </c>
      <c r="F37">
        <v>7.2194130000000003</v>
      </c>
      <c r="G37">
        <v>0</v>
      </c>
      <c r="H37">
        <v>88.975999999999999</v>
      </c>
      <c r="I37">
        <v>21.5</v>
      </c>
      <c r="J37">
        <v>4.5</v>
      </c>
      <c r="K37">
        <v>7.5</v>
      </c>
      <c r="L37">
        <v>1.0135000000000001</v>
      </c>
      <c r="M37">
        <v>84.397000000000006</v>
      </c>
      <c r="N37">
        <v>91.62</v>
      </c>
      <c r="O37">
        <v>88.834999999999994</v>
      </c>
      <c r="P37">
        <v>12.6</v>
      </c>
      <c r="Q37">
        <v>34.9</v>
      </c>
      <c r="R37">
        <v>18.2</v>
      </c>
      <c r="S37">
        <v>5.46</v>
      </c>
      <c r="T37" s="1"/>
      <c r="U37" s="26"/>
      <c r="V37" s="5"/>
      <c r="W37" s="118">
        <v>41647.396921296298</v>
      </c>
      <c r="X37" s="114">
        <v>10178</v>
      </c>
      <c r="Y37" s="117">
        <f t="shared" si="2"/>
        <v>-9.8241477551823664E-3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1:W5"/>
    <mergeCell ref="X1:X5"/>
    <mergeCell ref="Y1:Y5"/>
    <mergeCell ref="W38:Y41"/>
    <mergeCell ref="W30:X31"/>
  </mergeCells>
  <pageMargins left="0.7" right="0.7" top="0.75" bottom="0.75" header="0.3" footer="0.3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8" sqref="D8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708434</v>
      </c>
      <c r="T6" s="22">
        <v>31</v>
      </c>
      <c r="U6" s="23">
        <f>D6-D7</f>
        <v>915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707519</v>
      </c>
      <c r="T7" s="16">
        <v>30</v>
      </c>
      <c r="U7" s="23">
        <f>D7-D8</f>
        <v>917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706602</v>
      </c>
      <c r="T8" s="16">
        <v>29</v>
      </c>
      <c r="U8" s="23">
        <f>D8-D9</f>
        <v>1113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705489</v>
      </c>
      <c r="E9">
        <v>236081</v>
      </c>
      <c r="F9">
        <v>7.0471149999999998</v>
      </c>
      <c r="G9">
        <v>0</v>
      </c>
      <c r="H9">
        <v>89.009</v>
      </c>
      <c r="I9">
        <v>24</v>
      </c>
      <c r="J9">
        <v>46.7</v>
      </c>
      <c r="K9">
        <v>86.9</v>
      </c>
      <c r="L9">
        <v>1.0126999999999999</v>
      </c>
      <c r="M9">
        <v>85.058000000000007</v>
      </c>
      <c r="N9">
        <v>92.852999999999994</v>
      </c>
      <c r="O9">
        <v>87.585999999999999</v>
      </c>
      <c r="P9">
        <v>19.100000000000001</v>
      </c>
      <c r="Q9">
        <v>31.2</v>
      </c>
      <c r="R9">
        <v>21.4</v>
      </c>
      <c r="S9">
        <v>4.91</v>
      </c>
      <c r="T9" s="22">
        <v>28</v>
      </c>
      <c r="U9" s="23">
        <f t="shared" ref="U9:U36" si="1">D9-D10</f>
        <v>1111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704378</v>
      </c>
      <c r="E10">
        <v>235924</v>
      </c>
      <c r="F10">
        <v>6.990551</v>
      </c>
      <c r="G10">
        <v>0</v>
      </c>
      <c r="H10">
        <v>88.977000000000004</v>
      </c>
      <c r="I10">
        <v>23.5</v>
      </c>
      <c r="J10">
        <v>43.1</v>
      </c>
      <c r="K10">
        <v>80.5</v>
      </c>
      <c r="L10">
        <v>1.0125999999999999</v>
      </c>
      <c r="M10">
        <v>85.451999999999998</v>
      </c>
      <c r="N10">
        <v>91.55</v>
      </c>
      <c r="O10">
        <v>86.620999999999995</v>
      </c>
      <c r="P10">
        <v>17.8</v>
      </c>
      <c r="Q10">
        <v>30.7</v>
      </c>
      <c r="R10">
        <v>20.9</v>
      </c>
      <c r="S10">
        <v>4.91</v>
      </c>
      <c r="T10" s="16">
        <v>27</v>
      </c>
      <c r="U10" s="23">
        <f t="shared" si="1"/>
        <v>1020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703358</v>
      </c>
      <c r="E11">
        <v>235780</v>
      </c>
      <c r="F11">
        <v>7.0671439999999999</v>
      </c>
      <c r="G11">
        <v>0</v>
      </c>
      <c r="H11">
        <v>88.697000000000003</v>
      </c>
      <c r="I11">
        <v>23.7</v>
      </c>
      <c r="J11">
        <v>46.5</v>
      </c>
      <c r="K11">
        <v>82.2</v>
      </c>
      <c r="L11">
        <v>1.0127999999999999</v>
      </c>
      <c r="M11">
        <v>85.54</v>
      </c>
      <c r="N11">
        <v>92.272000000000006</v>
      </c>
      <c r="O11">
        <v>87.644000000000005</v>
      </c>
      <c r="P11">
        <v>18.3</v>
      </c>
      <c r="Q11">
        <v>31.7</v>
      </c>
      <c r="R11">
        <v>20.8</v>
      </c>
      <c r="S11">
        <v>4.91</v>
      </c>
      <c r="T11" s="16">
        <v>26</v>
      </c>
      <c r="U11" s="23">
        <f t="shared" si="1"/>
        <v>1105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702253</v>
      </c>
      <c r="E12">
        <v>235624</v>
      </c>
      <c r="F12">
        <v>6.9278130000000004</v>
      </c>
      <c r="G12">
        <v>0</v>
      </c>
      <c r="H12">
        <v>87.956999999999994</v>
      </c>
      <c r="I12">
        <v>23.1</v>
      </c>
      <c r="J12">
        <v>48.9</v>
      </c>
      <c r="K12">
        <v>86.5</v>
      </c>
      <c r="L12">
        <v>1.0125</v>
      </c>
      <c r="M12">
        <v>84.108999999999995</v>
      </c>
      <c r="N12">
        <v>91.097999999999999</v>
      </c>
      <c r="O12">
        <v>85.725999999999999</v>
      </c>
      <c r="P12">
        <v>17.8</v>
      </c>
      <c r="Q12">
        <v>29.7</v>
      </c>
      <c r="R12">
        <v>20.8</v>
      </c>
      <c r="S12">
        <v>4.91</v>
      </c>
      <c r="T12" s="16">
        <v>25</v>
      </c>
      <c r="U12" s="23">
        <f t="shared" si="1"/>
        <v>1158</v>
      </c>
      <c r="V12" s="16"/>
      <c r="W12" s="122"/>
      <c r="X12" s="12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701095</v>
      </c>
      <c r="E13">
        <v>235459</v>
      </c>
      <c r="F13">
        <v>6.9783939999999998</v>
      </c>
      <c r="G13">
        <v>0</v>
      </c>
      <c r="H13">
        <v>91.942999999999998</v>
      </c>
      <c r="I13">
        <v>22.5</v>
      </c>
      <c r="J13">
        <v>38.200000000000003</v>
      </c>
      <c r="K13">
        <v>71.3</v>
      </c>
      <c r="L13">
        <v>1.0126999999999999</v>
      </c>
      <c r="M13">
        <v>85.591999999999999</v>
      </c>
      <c r="N13">
        <v>94.132000000000005</v>
      </c>
      <c r="O13">
        <v>86.186000000000007</v>
      </c>
      <c r="P13">
        <v>17.399999999999999</v>
      </c>
      <c r="Q13">
        <v>33</v>
      </c>
      <c r="R13">
        <v>20.100000000000001</v>
      </c>
      <c r="S13">
        <v>4.91</v>
      </c>
      <c r="T13" s="16">
        <v>24</v>
      </c>
      <c r="U13" s="23">
        <f t="shared" si="1"/>
        <v>904</v>
      </c>
      <c r="V13" s="16"/>
      <c r="W13" s="115" t="s">
        <v>438</v>
      </c>
      <c r="X13" s="115">
        <v>701097</v>
      </c>
      <c r="Y13" s="121">
        <f t="shared" si="0"/>
        <v>2.852680449905165E-4</v>
      </c>
    </row>
    <row r="14" spans="1:25">
      <c r="A14" s="16">
        <v>24</v>
      </c>
      <c r="B14" t="s">
        <v>156</v>
      </c>
      <c r="C14" t="s">
        <v>13</v>
      </c>
      <c r="D14">
        <v>700191</v>
      </c>
      <c r="E14">
        <v>235336</v>
      </c>
      <c r="F14">
        <v>7.4403050000000004</v>
      </c>
      <c r="G14">
        <v>0</v>
      </c>
      <c r="H14">
        <v>91.974000000000004</v>
      </c>
      <c r="I14">
        <v>23.4</v>
      </c>
      <c r="J14">
        <v>42.4</v>
      </c>
      <c r="K14">
        <v>78.599999999999994</v>
      </c>
      <c r="L14">
        <v>1.0136000000000001</v>
      </c>
      <c r="M14">
        <v>89.881</v>
      </c>
      <c r="N14">
        <v>94.703999999999994</v>
      </c>
      <c r="O14">
        <v>92.775999999999996</v>
      </c>
      <c r="P14">
        <v>17.899999999999999</v>
      </c>
      <c r="Q14">
        <v>31.9</v>
      </c>
      <c r="R14">
        <v>20.7</v>
      </c>
      <c r="S14">
        <v>4.91</v>
      </c>
      <c r="T14" s="16">
        <v>23</v>
      </c>
      <c r="U14" s="23">
        <f t="shared" si="1"/>
        <v>1008</v>
      </c>
      <c r="V14" s="16"/>
      <c r="W14" s="115" t="s">
        <v>439</v>
      </c>
      <c r="X14" s="115">
        <v>700192</v>
      </c>
      <c r="Y14" s="121">
        <f t="shared" si="0"/>
        <v>1.4281817389871776E-4</v>
      </c>
    </row>
    <row r="15" spans="1:25">
      <c r="A15" s="16">
        <v>23</v>
      </c>
      <c r="B15" t="s">
        <v>157</v>
      </c>
      <c r="C15" t="s">
        <v>13</v>
      </c>
      <c r="D15">
        <v>699183</v>
      </c>
      <c r="E15">
        <v>235198</v>
      </c>
      <c r="F15">
        <v>7.2632339999999997</v>
      </c>
      <c r="G15">
        <v>0</v>
      </c>
      <c r="H15">
        <v>90.203999999999994</v>
      </c>
      <c r="I15">
        <v>23.5</v>
      </c>
      <c r="J15">
        <v>46.1</v>
      </c>
      <c r="K15">
        <v>84.9</v>
      </c>
      <c r="L15">
        <v>1.0130999999999999</v>
      </c>
      <c r="M15">
        <v>86.972999999999999</v>
      </c>
      <c r="N15">
        <v>92.850999999999999</v>
      </c>
      <c r="O15">
        <v>90.671000000000006</v>
      </c>
      <c r="P15">
        <v>19.100000000000001</v>
      </c>
      <c r="Q15">
        <v>31.1</v>
      </c>
      <c r="R15">
        <v>21.6</v>
      </c>
      <c r="S15">
        <v>4.91</v>
      </c>
      <c r="T15" s="16">
        <v>22</v>
      </c>
      <c r="U15" s="23">
        <f t="shared" si="1"/>
        <v>1094</v>
      </c>
      <c r="V15" s="16"/>
      <c r="W15" s="115" t="s">
        <v>440</v>
      </c>
      <c r="X15" s="115">
        <v>699185</v>
      </c>
      <c r="Y15" s="121">
        <f t="shared" si="0"/>
        <v>2.8604814475841067E-4</v>
      </c>
    </row>
    <row r="16" spans="1:25" s="25" customFormat="1">
      <c r="A16" s="21">
        <v>22</v>
      </c>
      <c r="B16" t="s">
        <v>158</v>
      </c>
      <c r="C16" t="s">
        <v>13</v>
      </c>
      <c r="D16">
        <v>698089</v>
      </c>
      <c r="E16">
        <v>235046</v>
      </c>
      <c r="F16">
        <v>7.0795640000000004</v>
      </c>
      <c r="G16">
        <v>0</v>
      </c>
      <c r="H16">
        <v>89.331000000000003</v>
      </c>
      <c r="I16">
        <v>23.1</v>
      </c>
      <c r="J16">
        <v>43.5</v>
      </c>
      <c r="K16">
        <v>80.900000000000006</v>
      </c>
      <c r="L16">
        <v>1.0127999999999999</v>
      </c>
      <c r="M16">
        <v>85.191999999999993</v>
      </c>
      <c r="N16">
        <v>92.39</v>
      </c>
      <c r="O16">
        <v>87.92</v>
      </c>
      <c r="P16">
        <v>18.600000000000001</v>
      </c>
      <c r="Q16">
        <v>30.4</v>
      </c>
      <c r="R16">
        <v>21.1</v>
      </c>
      <c r="S16">
        <v>4.91</v>
      </c>
      <c r="T16" s="22">
        <v>21</v>
      </c>
      <c r="U16" s="23">
        <f t="shared" si="1"/>
        <v>1030</v>
      </c>
      <c r="V16" s="24">
        <v>22</v>
      </c>
      <c r="W16" s="115" t="s">
        <v>441</v>
      </c>
      <c r="X16" s="115">
        <v>698091</v>
      </c>
      <c r="Y16" s="121">
        <f t="shared" si="0"/>
        <v>2.8649642094080718E-4</v>
      </c>
    </row>
    <row r="17" spans="1:25">
      <c r="A17" s="16">
        <v>21</v>
      </c>
      <c r="B17" t="s">
        <v>159</v>
      </c>
      <c r="C17" t="s">
        <v>13</v>
      </c>
      <c r="D17">
        <v>697059</v>
      </c>
      <c r="E17">
        <v>234901</v>
      </c>
      <c r="F17">
        <v>7.0545600000000004</v>
      </c>
      <c r="G17">
        <v>0</v>
      </c>
      <c r="H17">
        <v>88.978999999999999</v>
      </c>
      <c r="I17">
        <v>22.9</v>
      </c>
      <c r="J17">
        <v>42.8</v>
      </c>
      <c r="K17">
        <v>86.1</v>
      </c>
      <c r="L17">
        <v>1.0126999999999999</v>
      </c>
      <c r="M17">
        <v>86.498000000000005</v>
      </c>
      <c r="N17">
        <v>91.828999999999994</v>
      </c>
      <c r="O17">
        <v>87.516999999999996</v>
      </c>
      <c r="P17">
        <v>18.600000000000001</v>
      </c>
      <c r="Q17">
        <v>29.5</v>
      </c>
      <c r="R17">
        <v>20.9</v>
      </c>
      <c r="S17">
        <v>4.91</v>
      </c>
      <c r="T17" s="16">
        <v>20</v>
      </c>
      <c r="U17" s="23">
        <f t="shared" si="1"/>
        <v>1014</v>
      </c>
      <c r="V17" s="16"/>
      <c r="W17" s="115" t="s">
        <v>442</v>
      </c>
      <c r="X17" s="115">
        <v>697061</v>
      </c>
      <c r="Y17" s="121">
        <f t="shared" si="0"/>
        <v>2.8691975857952912E-4</v>
      </c>
    </row>
    <row r="18" spans="1:25">
      <c r="A18" s="16">
        <v>20</v>
      </c>
      <c r="B18" t="s">
        <v>160</v>
      </c>
      <c r="C18" t="s">
        <v>13</v>
      </c>
      <c r="D18">
        <v>696045</v>
      </c>
      <c r="E18">
        <v>234759</v>
      </c>
      <c r="F18">
        <v>7.0841950000000002</v>
      </c>
      <c r="G18">
        <v>0</v>
      </c>
      <c r="H18">
        <v>88.802999999999997</v>
      </c>
      <c r="I18">
        <v>23.2</v>
      </c>
      <c r="J18">
        <v>43.2</v>
      </c>
      <c r="K18">
        <v>80.8</v>
      </c>
      <c r="L18">
        <v>1.0127999999999999</v>
      </c>
      <c r="M18">
        <v>86.177999999999997</v>
      </c>
      <c r="N18">
        <v>90.83</v>
      </c>
      <c r="O18">
        <v>87.873000000000005</v>
      </c>
      <c r="P18">
        <v>19.5</v>
      </c>
      <c r="Q18">
        <v>30.7</v>
      </c>
      <c r="R18">
        <v>20.8</v>
      </c>
      <c r="S18">
        <v>4.91</v>
      </c>
      <c r="T18" s="16">
        <v>19</v>
      </c>
      <c r="U18" s="23">
        <f t="shared" si="1"/>
        <v>1024</v>
      </c>
      <c r="V18" s="16"/>
      <c r="W18" s="115" t="s">
        <v>443</v>
      </c>
      <c r="X18" s="115">
        <v>696046</v>
      </c>
      <c r="Y18" s="121">
        <f t="shared" si="0"/>
        <v>1.436688719849144E-4</v>
      </c>
    </row>
    <row r="19" spans="1:25">
      <c r="A19" s="16">
        <v>19</v>
      </c>
      <c r="B19" t="s">
        <v>161</v>
      </c>
      <c r="C19" t="s">
        <v>13</v>
      </c>
      <c r="D19">
        <v>695021</v>
      </c>
      <c r="E19">
        <v>234614</v>
      </c>
      <c r="F19">
        <v>7.1295460000000004</v>
      </c>
      <c r="G19">
        <v>0</v>
      </c>
      <c r="H19">
        <v>89.320999999999998</v>
      </c>
      <c r="I19">
        <v>22.3</v>
      </c>
      <c r="J19">
        <v>39.700000000000003</v>
      </c>
      <c r="K19">
        <v>88.7</v>
      </c>
      <c r="L19">
        <v>1.0129999999999999</v>
      </c>
      <c r="M19">
        <v>86.8</v>
      </c>
      <c r="N19">
        <v>91.358999999999995</v>
      </c>
      <c r="O19">
        <v>88.317999999999998</v>
      </c>
      <c r="P19">
        <v>18</v>
      </c>
      <c r="Q19">
        <v>30.2</v>
      </c>
      <c r="R19">
        <v>20.2</v>
      </c>
      <c r="S19">
        <v>4.91</v>
      </c>
      <c r="T19" s="16">
        <v>18</v>
      </c>
      <c r="U19" s="23">
        <f t="shared" si="1"/>
        <v>938</v>
      </c>
      <c r="V19" s="16"/>
      <c r="W19" s="115" t="s">
        <v>444</v>
      </c>
      <c r="X19" s="115">
        <v>695022</v>
      </c>
      <c r="Y19" s="121">
        <f t="shared" si="0"/>
        <v>1.4388054461278443E-4</v>
      </c>
    </row>
    <row r="20" spans="1:25">
      <c r="A20" s="16">
        <v>18</v>
      </c>
      <c r="B20" t="s">
        <v>162</v>
      </c>
      <c r="C20" t="s">
        <v>13</v>
      </c>
      <c r="D20">
        <v>694083</v>
      </c>
      <c r="E20">
        <v>234483</v>
      </c>
      <c r="F20">
        <v>7.2268879999999998</v>
      </c>
      <c r="G20">
        <v>0</v>
      </c>
      <c r="H20">
        <v>91.789000000000001</v>
      </c>
      <c r="I20">
        <v>24</v>
      </c>
      <c r="J20">
        <v>34.1</v>
      </c>
      <c r="K20">
        <v>63.8</v>
      </c>
      <c r="L20">
        <v>1.0132000000000001</v>
      </c>
      <c r="M20">
        <v>87.501000000000005</v>
      </c>
      <c r="N20">
        <v>93.566000000000003</v>
      </c>
      <c r="O20">
        <v>89.69</v>
      </c>
      <c r="P20">
        <v>18.5</v>
      </c>
      <c r="Q20">
        <v>32.5</v>
      </c>
      <c r="R20">
        <v>20.3</v>
      </c>
      <c r="S20">
        <v>4.92</v>
      </c>
      <c r="T20" s="16">
        <v>17</v>
      </c>
      <c r="U20" s="23">
        <f t="shared" si="1"/>
        <v>806</v>
      </c>
      <c r="V20" s="16"/>
      <c r="W20" s="119" t="s">
        <v>432</v>
      </c>
      <c r="X20" s="119">
        <v>694083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693277</v>
      </c>
      <c r="E21">
        <v>234372</v>
      </c>
      <c r="F21">
        <v>7.4182540000000001</v>
      </c>
      <c r="G21">
        <v>0</v>
      </c>
      <c r="H21">
        <v>92.412000000000006</v>
      </c>
      <c r="I21">
        <v>23.1</v>
      </c>
      <c r="J21">
        <v>37.799999999999997</v>
      </c>
      <c r="K21">
        <v>71.599999999999994</v>
      </c>
      <c r="L21">
        <v>1.0135000000000001</v>
      </c>
      <c r="M21">
        <v>89.418000000000006</v>
      </c>
      <c r="N21">
        <v>94.891999999999996</v>
      </c>
      <c r="O21">
        <v>92.603999999999999</v>
      </c>
      <c r="P21">
        <v>17.899999999999999</v>
      </c>
      <c r="Q21">
        <v>31.8</v>
      </c>
      <c r="R21">
        <v>21</v>
      </c>
      <c r="S21">
        <v>4.92</v>
      </c>
      <c r="T21" s="16">
        <v>16</v>
      </c>
      <c r="U21" s="23">
        <f t="shared" si="1"/>
        <v>893</v>
      </c>
      <c r="V21" s="16"/>
      <c r="W21" s="114" t="s">
        <v>433</v>
      </c>
      <c r="X21" s="114">
        <v>693278</v>
      </c>
      <c r="Y21" s="117">
        <f t="shared" si="0"/>
        <v>1.4424248892908054E-4</v>
      </c>
    </row>
    <row r="22" spans="1:25">
      <c r="A22" s="16">
        <v>16</v>
      </c>
      <c r="B22" t="s">
        <v>164</v>
      </c>
      <c r="C22" t="s">
        <v>13</v>
      </c>
      <c r="D22">
        <v>692384</v>
      </c>
      <c r="E22">
        <v>234251</v>
      </c>
      <c r="F22">
        <v>7.2557479999999996</v>
      </c>
      <c r="G22">
        <v>0</v>
      </c>
      <c r="H22">
        <v>90.307000000000002</v>
      </c>
      <c r="I22">
        <v>23.1</v>
      </c>
      <c r="J22">
        <v>42.1</v>
      </c>
      <c r="K22">
        <v>74.400000000000006</v>
      </c>
      <c r="L22">
        <v>1.0129999999999999</v>
      </c>
      <c r="M22">
        <v>87.495000000000005</v>
      </c>
      <c r="N22">
        <v>92.983999999999995</v>
      </c>
      <c r="O22">
        <v>90.623999999999995</v>
      </c>
      <c r="P22">
        <v>19.100000000000001</v>
      </c>
      <c r="Q22">
        <v>30.4</v>
      </c>
      <c r="R22">
        <v>21.8</v>
      </c>
      <c r="S22">
        <v>4.91</v>
      </c>
      <c r="T22" s="16">
        <v>15</v>
      </c>
      <c r="U22" s="23">
        <f t="shared" si="1"/>
        <v>998</v>
      </c>
      <c r="V22" s="16"/>
      <c r="W22" s="114" t="s">
        <v>434</v>
      </c>
      <c r="X22" s="114">
        <v>692385</v>
      </c>
      <c r="Y22" s="117">
        <f t="shared" si="0"/>
        <v>1.4442852521767691E-4</v>
      </c>
    </row>
    <row r="23" spans="1:25" s="25" customFormat="1">
      <c r="A23" s="21">
        <v>15</v>
      </c>
      <c r="B23" t="s">
        <v>165</v>
      </c>
      <c r="C23" t="s">
        <v>13</v>
      </c>
      <c r="D23">
        <v>691386</v>
      </c>
      <c r="E23">
        <v>234112</v>
      </c>
      <c r="F23">
        <v>7.2966769999999999</v>
      </c>
      <c r="G23">
        <v>0</v>
      </c>
      <c r="H23">
        <v>89.61</v>
      </c>
      <c r="I23">
        <v>22.1</v>
      </c>
      <c r="J23">
        <v>44.2</v>
      </c>
      <c r="K23">
        <v>81.7</v>
      </c>
      <c r="L23">
        <v>1.0132000000000001</v>
      </c>
      <c r="M23">
        <v>86.344999999999999</v>
      </c>
      <c r="N23">
        <v>93.087999999999994</v>
      </c>
      <c r="O23">
        <v>90.876000000000005</v>
      </c>
      <c r="P23">
        <v>18.600000000000001</v>
      </c>
      <c r="Q23">
        <v>29.9</v>
      </c>
      <c r="R23">
        <v>20.9</v>
      </c>
      <c r="S23">
        <v>4.91</v>
      </c>
      <c r="T23" s="22">
        <v>14</v>
      </c>
      <c r="U23" s="23">
        <f t="shared" si="1"/>
        <v>1046</v>
      </c>
      <c r="V23" s="24">
        <v>15</v>
      </c>
      <c r="W23" s="114" t="s">
        <v>435</v>
      </c>
      <c r="X23" s="114">
        <v>691387</v>
      </c>
      <c r="Y23" s="117">
        <f t="shared" si="0"/>
        <v>1.4463700451017303E-4</v>
      </c>
    </row>
    <row r="24" spans="1:25">
      <c r="A24" s="16">
        <v>14</v>
      </c>
      <c r="B24" t="s">
        <v>166</v>
      </c>
      <c r="C24" t="s">
        <v>13</v>
      </c>
      <c r="D24">
        <v>690340</v>
      </c>
      <c r="E24">
        <v>233966</v>
      </c>
      <c r="F24">
        <v>7.0450699999999999</v>
      </c>
      <c r="G24">
        <v>0</v>
      </c>
      <c r="H24">
        <v>88.866</v>
      </c>
      <c r="I24">
        <v>23.2</v>
      </c>
      <c r="J24">
        <v>42</v>
      </c>
      <c r="K24">
        <v>74.7</v>
      </c>
      <c r="L24">
        <v>1.0126999999999999</v>
      </c>
      <c r="M24">
        <v>86.475999999999999</v>
      </c>
      <c r="N24">
        <v>91.346000000000004</v>
      </c>
      <c r="O24">
        <v>87.33</v>
      </c>
      <c r="P24">
        <v>18.100000000000001</v>
      </c>
      <c r="Q24">
        <v>29.6</v>
      </c>
      <c r="R24">
        <v>20.8</v>
      </c>
      <c r="S24">
        <v>4.91</v>
      </c>
      <c r="T24" s="16">
        <v>13</v>
      </c>
      <c r="U24" s="23">
        <f t="shared" si="1"/>
        <v>993</v>
      </c>
      <c r="V24" s="16"/>
      <c r="W24" s="114" t="s">
        <v>436</v>
      </c>
      <c r="X24" s="114">
        <v>690341</v>
      </c>
      <c r="Y24" s="117">
        <f t="shared" si="0"/>
        <v>1.4485615783144112E-4</v>
      </c>
    </row>
    <row r="25" spans="1:25">
      <c r="A25" s="16">
        <v>13</v>
      </c>
      <c r="B25" t="s">
        <v>167</v>
      </c>
      <c r="C25" t="s">
        <v>13</v>
      </c>
      <c r="D25">
        <v>689347</v>
      </c>
      <c r="E25">
        <v>233826</v>
      </c>
      <c r="F25">
        <v>7.1640540000000001</v>
      </c>
      <c r="G25">
        <v>0</v>
      </c>
      <c r="H25">
        <v>89.81</v>
      </c>
      <c r="I25">
        <v>22.9</v>
      </c>
      <c r="J25">
        <v>42.8</v>
      </c>
      <c r="K25">
        <v>80.3</v>
      </c>
      <c r="L25">
        <v>1.0128999999999999</v>
      </c>
      <c r="M25">
        <v>86.316999999999993</v>
      </c>
      <c r="N25">
        <v>92.658000000000001</v>
      </c>
      <c r="O25">
        <v>89.188000000000002</v>
      </c>
      <c r="P25">
        <v>19.2</v>
      </c>
      <c r="Q25">
        <v>30</v>
      </c>
      <c r="R25">
        <v>21.3</v>
      </c>
      <c r="S25">
        <v>4.92</v>
      </c>
      <c r="T25" s="16">
        <v>12</v>
      </c>
      <c r="U25" s="23">
        <f t="shared" si="1"/>
        <v>1016</v>
      </c>
      <c r="V25" s="16"/>
      <c r="W25" s="114" t="s">
        <v>437</v>
      </c>
      <c r="X25" s="114">
        <v>689347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688331</v>
      </c>
      <c r="E26">
        <v>233685</v>
      </c>
      <c r="F26">
        <v>7.1930440000000004</v>
      </c>
      <c r="G26">
        <v>0</v>
      </c>
      <c r="H26">
        <v>90.417000000000002</v>
      </c>
      <c r="I26">
        <v>23.6</v>
      </c>
      <c r="J26">
        <v>45.6</v>
      </c>
      <c r="K26">
        <v>90.7</v>
      </c>
      <c r="L26">
        <v>1.0129999999999999</v>
      </c>
      <c r="M26">
        <v>87.935000000000002</v>
      </c>
      <c r="N26">
        <v>92.093000000000004</v>
      </c>
      <c r="O26">
        <v>89.575000000000003</v>
      </c>
      <c r="P26">
        <v>19.8</v>
      </c>
      <c r="Q26">
        <v>29.9</v>
      </c>
      <c r="R26">
        <v>21.3</v>
      </c>
      <c r="S26">
        <v>4.92</v>
      </c>
      <c r="T26" s="16">
        <v>11</v>
      </c>
      <c r="U26" s="23">
        <f t="shared" si="1"/>
        <v>1083</v>
      </c>
      <c r="V26" s="16"/>
      <c r="W26" s="118">
        <v>41981.469212962962</v>
      </c>
      <c r="X26" s="114">
        <v>688330</v>
      </c>
      <c r="Y26" s="117">
        <f t="shared" si="0"/>
        <v>-1.4527894283844489E-4</v>
      </c>
    </row>
    <row r="27" spans="1:25">
      <c r="A27" s="16">
        <v>11</v>
      </c>
      <c r="B27" t="s">
        <v>169</v>
      </c>
      <c r="C27" t="s">
        <v>13</v>
      </c>
      <c r="D27">
        <v>687248</v>
      </c>
      <c r="E27">
        <v>233534</v>
      </c>
      <c r="F27">
        <v>7.1572870000000002</v>
      </c>
      <c r="G27">
        <v>0</v>
      </c>
      <c r="H27">
        <v>92.655000000000001</v>
      </c>
      <c r="I27">
        <v>23.1</v>
      </c>
      <c r="J27">
        <v>40.5</v>
      </c>
      <c r="K27">
        <v>73.400000000000006</v>
      </c>
      <c r="L27">
        <v>1.0128999999999999</v>
      </c>
      <c r="M27">
        <v>88.581999999999994</v>
      </c>
      <c r="N27">
        <v>94.454999999999998</v>
      </c>
      <c r="O27">
        <v>88.998999999999995</v>
      </c>
      <c r="P27">
        <v>18.399999999999999</v>
      </c>
      <c r="Q27">
        <v>31.2</v>
      </c>
      <c r="R27">
        <v>21.1</v>
      </c>
      <c r="S27">
        <v>4.93</v>
      </c>
      <c r="T27" s="16">
        <v>10</v>
      </c>
      <c r="U27" s="23">
        <f t="shared" si="1"/>
        <v>960</v>
      </c>
      <c r="V27" s="16"/>
      <c r="W27" s="118">
        <v>41951.460798611108</v>
      </c>
      <c r="X27" s="114">
        <v>687248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686288</v>
      </c>
      <c r="E28">
        <v>233404</v>
      </c>
      <c r="F28">
        <v>7.5055820000000004</v>
      </c>
      <c r="G28">
        <v>0</v>
      </c>
      <c r="H28">
        <v>92.784000000000006</v>
      </c>
      <c r="I28">
        <v>22.9</v>
      </c>
      <c r="J28">
        <v>45.2</v>
      </c>
      <c r="K28">
        <v>88.1</v>
      </c>
      <c r="L28">
        <v>1.0138</v>
      </c>
      <c r="M28">
        <v>90.716999999999999</v>
      </c>
      <c r="N28">
        <v>94.68</v>
      </c>
      <c r="O28">
        <v>93.578999999999994</v>
      </c>
      <c r="P28">
        <v>18.600000000000001</v>
      </c>
      <c r="Q28">
        <v>31.4</v>
      </c>
      <c r="R28">
        <v>20.399999999999999</v>
      </c>
      <c r="S28">
        <v>4.92</v>
      </c>
      <c r="T28" s="16">
        <v>9</v>
      </c>
      <c r="U28" s="23">
        <f t="shared" si="1"/>
        <v>1072</v>
      </c>
      <c r="V28" s="16"/>
      <c r="W28" s="118">
        <v>41920.399525462963</v>
      </c>
      <c r="X28" s="114">
        <v>686288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685216</v>
      </c>
      <c r="E29">
        <v>233259</v>
      </c>
      <c r="F29">
        <v>7.3969149999999999</v>
      </c>
      <c r="G29">
        <v>0</v>
      </c>
      <c r="H29">
        <v>91.078999999999994</v>
      </c>
      <c r="I29">
        <v>21.9</v>
      </c>
      <c r="J29">
        <v>46.4</v>
      </c>
      <c r="K29">
        <v>92.9</v>
      </c>
      <c r="L29">
        <v>1.0135000000000001</v>
      </c>
      <c r="M29">
        <v>87.766000000000005</v>
      </c>
      <c r="N29">
        <v>94.114999999999995</v>
      </c>
      <c r="O29">
        <v>92.233000000000004</v>
      </c>
      <c r="P29">
        <v>18.100000000000001</v>
      </c>
      <c r="Q29">
        <v>27.7</v>
      </c>
      <c r="R29">
        <v>20.8</v>
      </c>
      <c r="S29">
        <v>4.92</v>
      </c>
      <c r="T29" s="16">
        <v>8</v>
      </c>
      <c r="U29" s="23">
        <f t="shared" si="1"/>
        <v>1108</v>
      </c>
      <c r="V29" s="16"/>
      <c r="W29" s="118">
        <v>41890.408333333333</v>
      </c>
      <c r="X29" s="114">
        <v>685216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684108</v>
      </c>
      <c r="E30">
        <v>233106</v>
      </c>
      <c r="F30">
        <v>7.2314429999999996</v>
      </c>
      <c r="G30">
        <v>0</v>
      </c>
      <c r="H30">
        <v>90.441000000000003</v>
      </c>
      <c r="I30">
        <v>22.1</v>
      </c>
      <c r="J30">
        <v>46.1</v>
      </c>
      <c r="K30">
        <v>87.2</v>
      </c>
      <c r="L30">
        <v>1.0130999999999999</v>
      </c>
      <c r="M30">
        <v>86.679000000000002</v>
      </c>
      <c r="N30">
        <v>93.734999999999999</v>
      </c>
      <c r="O30">
        <v>89.891000000000005</v>
      </c>
      <c r="P30">
        <v>18</v>
      </c>
      <c r="Q30">
        <v>30.5</v>
      </c>
      <c r="R30">
        <v>20.7</v>
      </c>
      <c r="S30">
        <v>4.92</v>
      </c>
      <c r="T30" s="22">
        <v>7</v>
      </c>
      <c r="U30" s="23">
        <f t="shared" si="1"/>
        <v>1094</v>
      </c>
      <c r="V30" s="24">
        <v>8</v>
      </c>
      <c r="W30" s="118">
        <v>41859.446956018517</v>
      </c>
      <c r="X30" s="114">
        <v>684109</v>
      </c>
      <c r="Y30" s="117">
        <f t="shared" si="0"/>
        <v>1.4617575003228467E-4</v>
      </c>
    </row>
    <row r="31" spans="1:25">
      <c r="A31" s="16">
        <v>7</v>
      </c>
      <c r="B31" t="s">
        <v>143</v>
      </c>
      <c r="C31" t="s">
        <v>13</v>
      </c>
      <c r="D31">
        <v>683014</v>
      </c>
      <c r="E31">
        <v>232955</v>
      </c>
      <c r="F31">
        <v>7.1154219999999997</v>
      </c>
      <c r="G31">
        <v>0</v>
      </c>
      <c r="H31">
        <v>89.844999999999999</v>
      </c>
      <c r="I31">
        <v>22.5</v>
      </c>
      <c r="J31">
        <v>47.5</v>
      </c>
      <c r="K31">
        <v>80.7</v>
      </c>
      <c r="L31">
        <v>1.0127999999999999</v>
      </c>
      <c r="M31">
        <v>86.085999999999999</v>
      </c>
      <c r="N31">
        <v>93.331000000000003</v>
      </c>
      <c r="O31">
        <v>88.623000000000005</v>
      </c>
      <c r="P31">
        <v>18.2</v>
      </c>
      <c r="Q31">
        <v>30.6</v>
      </c>
      <c r="R31">
        <v>21.7</v>
      </c>
      <c r="S31">
        <v>4.93</v>
      </c>
      <c r="T31" s="16">
        <v>6</v>
      </c>
      <c r="U31" s="23">
        <f t="shared" si="1"/>
        <v>1128</v>
      </c>
      <c r="V31" s="5"/>
      <c r="W31" s="118">
        <v>41828.392430555556</v>
      </c>
      <c r="X31" s="114">
        <v>683015</v>
      </c>
      <c r="Y31" s="117">
        <f t="shared" si="0"/>
        <v>1.4640988325709259E-4</v>
      </c>
    </row>
    <row r="32" spans="1:25">
      <c r="A32" s="16">
        <v>6</v>
      </c>
      <c r="B32" t="s">
        <v>144</v>
      </c>
      <c r="C32" t="s">
        <v>13</v>
      </c>
      <c r="D32">
        <v>681886</v>
      </c>
      <c r="E32">
        <v>232798</v>
      </c>
      <c r="F32">
        <v>7.0433329999999996</v>
      </c>
      <c r="G32">
        <v>0</v>
      </c>
      <c r="H32">
        <v>89.709000000000003</v>
      </c>
      <c r="I32">
        <v>23.6</v>
      </c>
      <c r="J32">
        <v>47.7</v>
      </c>
      <c r="K32">
        <v>83.2</v>
      </c>
      <c r="L32">
        <v>1.0126999999999999</v>
      </c>
      <c r="M32">
        <v>86.221999999999994</v>
      </c>
      <c r="N32">
        <v>92.986000000000004</v>
      </c>
      <c r="O32">
        <v>87.393000000000001</v>
      </c>
      <c r="P32">
        <v>18.899999999999999</v>
      </c>
      <c r="Q32">
        <v>30.6</v>
      </c>
      <c r="R32">
        <v>21</v>
      </c>
      <c r="S32">
        <v>4.93</v>
      </c>
      <c r="T32" s="16">
        <v>5</v>
      </c>
      <c r="U32" s="23">
        <f t="shared" si="1"/>
        <v>1132</v>
      </c>
      <c r="V32" s="5"/>
      <c r="W32" s="118">
        <v>41798.385358796295</v>
      </c>
      <c r="X32" s="114">
        <v>681887</v>
      </c>
      <c r="Y32" s="117">
        <f t="shared" si="0"/>
        <v>1.4665207967823335E-4</v>
      </c>
    </row>
    <row r="33" spans="1:25">
      <c r="A33" s="16">
        <v>5</v>
      </c>
      <c r="B33" t="s">
        <v>145</v>
      </c>
      <c r="C33" t="s">
        <v>13</v>
      </c>
      <c r="D33">
        <v>680754</v>
      </c>
      <c r="E33">
        <v>232640</v>
      </c>
      <c r="F33">
        <v>7.1454760000000004</v>
      </c>
      <c r="G33">
        <v>0</v>
      </c>
      <c r="H33">
        <v>88.772999999999996</v>
      </c>
      <c r="I33">
        <v>23.7</v>
      </c>
      <c r="J33">
        <v>45.1</v>
      </c>
      <c r="K33">
        <v>88.3</v>
      </c>
      <c r="L33">
        <v>1.0128999999999999</v>
      </c>
      <c r="M33">
        <v>85.441999999999993</v>
      </c>
      <c r="N33">
        <v>91.221999999999994</v>
      </c>
      <c r="O33">
        <v>88.962000000000003</v>
      </c>
      <c r="P33">
        <v>19.3</v>
      </c>
      <c r="Q33">
        <v>31.2</v>
      </c>
      <c r="R33">
        <v>21.4</v>
      </c>
      <c r="S33">
        <v>4.9400000000000004</v>
      </c>
      <c r="T33" s="16">
        <v>4</v>
      </c>
      <c r="U33" s="23">
        <f t="shared" si="1"/>
        <v>1070</v>
      </c>
      <c r="V33" s="5"/>
      <c r="W33" s="118">
        <v>41767.38177083333</v>
      </c>
      <c r="X33" s="114">
        <v>680755</v>
      </c>
      <c r="Y33" s="117">
        <f t="shared" si="0"/>
        <v>1.4689594185313126E-4</v>
      </c>
    </row>
    <row r="34" spans="1:25">
      <c r="A34" s="16">
        <v>4</v>
      </c>
      <c r="B34" t="s">
        <v>146</v>
      </c>
      <c r="C34" t="s">
        <v>13</v>
      </c>
      <c r="D34">
        <v>679684</v>
      </c>
      <c r="E34">
        <v>232488</v>
      </c>
      <c r="F34">
        <v>6.9951410000000003</v>
      </c>
      <c r="G34">
        <v>0</v>
      </c>
      <c r="H34">
        <v>92.51</v>
      </c>
      <c r="I34">
        <v>23.6</v>
      </c>
      <c r="J34">
        <v>42.6</v>
      </c>
      <c r="K34">
        <v>69.900000000000006</v>
      </c>
      <c r="L34">
        <v>1.0125999999999999</v>
      </c>
      <c r="M34">
        <v>86.364000000000004</v>
      </c>
      <c r="N34">
        <v>94.394999999999996</v>
      </c>
      <c r="O34">
        <v>86.707999999999998</v>
      </c>
      <c r="P34">
        <v>18</v>
      </c>
      <c r="Q34">
        <v>31.3</v>
      </c>
      <c r="R34">
        <v>21</v>
      </c>
      <c r="S34">
        <v>4.93</v>
      </c>
      <c r="T34" s="16">
        <v>3</v>
      </c>
      <c r="U34" s="23">
        <f t="shared" si="1"/>
        <v>1010</v>
      </c>
      <c r="V34" s="5"/>
      <c r="W34" s="118">
        <v>41737.399687500001</v>
      </c>
      <c r="X34" s="114">
        <v>679685</v>
      </c>
      <c r="Y34" s="117">
        <f t="shared" si="0"/>
        <v>1.4712719439557986E-4</v>
      </c>
    </row>
    <row r="35" spans="1:25">
      <c r="A35" s="16">
        <v>3</v>
      </c>
      <c r="B35" t="s">
        <v>147</v>
      </c>
      <c r="C35" t="s">
        <v>13</v>
      </c>
      <c r="D35">
        <v>678674</v>
      </c>
      <c r="E35">
        <v>232351</v>
      </c>
      <c r="F35">
        <v>7.5424379999999998</v>
      </c>
      <c r="G35">
        <v>0</v>
      </c>
      <c r="H35">
        <v>92.409000000000006</v>
      </c>
      <c r="I35">
        <v>23.5</v>
      </c>
      <c r="J35">
        <v>38.200000000000003</v>
      </c>
      <c r="K35">
        <v>76.5</v>
      </c>
      <c r="L35">
        <v>1.0139</v>
      </c>
      <c r="M35">
        <v>90.846000000000004</v>
      </c>
      <c r="N35">
        <v>94.978999999999999</v>
      </c>
      <c r="O35">
        <v>93.995000000000005</v>
      </c>
      <c r="P35">
        <v>17</v>
      </c>
      <c r="Q35">
        <v>31.9</v>
      </c>
      <c r="R35">
        <v>20.2</v>
      </c>
      <c r="S35">
        <v>4.93</v>
      </c>
      <c r="T35" s="16">
        <v>2</v>
      </c>
      <c r="U35" s="23">
        <f t="shared" si="1"/>
        <v>903</v>
      </c>
      <c r="V35" s="5"/>
      <c r="W35" s="118">
        <v>41706.384247685186</v>
      </c>
      <c r="X35" s="114">
        <v>678675</v>
      </c>
      <c r="Y35" s="117">
        <f>((X35*100)/D35)-100</f>
        <v>1.4734614852329742E-4</v>
      </c>
    </row>
    <row r="36" spans="1:25">
      <c r="A36" s="16">
        <v>2</v>
      </c>
      <c r="B36" t="s">
        <v>148</v>
      </c>
      <c r="C36" t="s">
        <v>13</v>
      </c>
      <c r="D36">
        <v>677771</v>
      </c>
      <c r="E36">
        <v>232228</v>
      </c>
      <c r="F36">
        <v>7.353205</v>
      </c>
      <c r="G36">
        <v>0</v>
      </c>
      <c r="H36">
        <v>90.073999999999998</v>
      </c>
      <c r="I36">
        <v>23.2</v>
      </c>
      <c r="J36">
        <v>42</v>
      </c>
      <c r="K36">
        <v>80</v>
      </c>
      <c r="L36">
        <v>1.0135000000000001</v>
      </c>
      <c r="M36">
        <v>87.262</v>
      </c>
      <c r="N36">
        <v>92.61</v>
      </c>
      <c r="O36">
        <v>91.355000000000004</v>
      </c>
      <c r="P36">
        <v>16.7</v>
      </c>
      <c r="Q36">
        <v>31.3</v>
      </c>
      <c r="R36">
        <v>20.100000000000001</v>
      </c>
      <c r="S36">
        <v>4.93</v>
      </c>
      <c r="T36" s="16">
        <v>1</v>
      </c>
      <c r="U36" s="23">
        <f t="shared" si="1"/>
        <v>993</v>
      </c>
      <c r="V36" s="5"/>
      <c r="W36" s="118">
        <v>41678.388182870367</v>
      </c>
      <c r="X36" s="114">
        <v>677772</v>
      </c>
      <c r="Y36" s="117">
        <f t="shared" ref="Y36:Y37" si="2">((X36*100)/D36)-100</f>
        <v>1.475424590324792E-4</v>
      </c>
    </row>
    <row r="37" spans="1:25">
      <c r="A37" s="16">
        <v>1</v>
      </c>
      <c r="B37" t="s">
        <v>149</v>
      </c>
      <c r="C37" t="s">
        <v>13</v>
      </c>
      <c r="D37">
        <v>676778</v>
      </c>
      <c r="E37">
        <v>232089</v>
      </c>
      <c r="F37">
        <v>7.224577</v>
      </c>
      <c r="G37">
        <v>0</v>
      </c>
      <c r="H37">
        <v>89.436000000000007</v>
      </c>
      <c r="I37">
        <v>22.9</v>
      </c>
      <c r="J37">
        <v>41.5</v>
      </c>
      <c r="K37">
        <v>76.599999999999994</v>
      </c>
      <c r="L37">
        <v>1.0130999999999999</v>
      </c>
      <c r="M37">
        <v>84.751999999999995</v>
      </c>
      <c r="N37">
        <v>92.105999999999995</v>
      </c>
      <c r="O37">
        <v>89.965000000000003</v>
      </c>
      <c r="P37">
        <v>18.2</v>
      </c>
      <c r="Q37">
        <v>30.1</v>
      </c>
      <c r="R37">
        <v>21.2</v>
      </c>
      <c r="S37">
        <v>4.93</v>
      </c>
      <c r="T37" s="1"/>
      <c r="U37" s="26"/>
      <c r="V37" s="5"/>
      <c r="W37" s="118">
        <v>41647.394768518519</v>
      </c>
      <c r="X37" s="114">
        <v>676778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1"/>
      <c r="X38" s="201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526776</v>
      </c>
      <c r="T6" s="22">
        <v>31</v>
      </c>
      <c r="U6" s="23">
        <f>D6-D7</f>
        <v>169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526607</v>
      </c>
      <c r="T7" s="16">
        <v>30</v>
      </c>
      <c r="U7" s="23">
        <f>D7-D8</f>
        <v>595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526012</v>
      </c>
      <c r="T8" s="16">
        <v>29</v>
      </c>
      <c r="U8" s="23">
        <f>D8-D9</f>
        <v>1387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524625</v>
      </c>
      <c r="E9">
        <v>73800</v>
      </c>
      <c r="F9">
        <v>7.033379</v>
      </c>
      <c r="G9">
        <v>0</v>
      </c>
      <c r="H9">
        <v>88.790999999999997</v>
      </c>
      <c r="I9">
        <v>21.8</v>
      </c>
      <c r="J9">
        <v>57</v>
      </c>
      <c r="K9">
        <v>133.80000000000001</v>
      </c>
      <c r="L9">
        <v>1.0119</v>
      </c>
      <c r="M9">
        <v>84.78</v>
      </c>
      <c r="N9">
        <v>92.876999999999995</v>
      </c>
      <c r="O9">
        <v>87.099000000000004</v>
      </c>
      <c r="P9">
        <v>16.399999999999999</v>
      </c>
      <c r="Q9">
        <v>29</v>
      </c>
      <c r="R9">
        <v>20.3</v>
      </c>
      <c r="S9">
        <v>5.47</v>
      </c>
      <c r="T9" s="22">
        <v>28</v>
      </c>
      <c r="U9" s="23">
        <f t="shared" ref="U9:U36" si="1">D9-D10</f>
        <v>1345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523280</v>
      </c>
      <c r="E10">
        <v>73610</v>
      </c>
      <c r="F10">
        <v>6.9739279999999999</v>
      </c>
      <c r="G10">
        <v>0</v>
      </c>
      <c r="H10">
        <v>88.756</v>
      </c>
      <c r="I10">
        <v>21.5</v>
      </c>
      <c r="J10">
        <v>57</v>
      </c>
      <c r="K10">
        <v>133.69999999999999</v>
      </c>
      <c r="L10">
        <v>1.0118</v>
      </c>
      <c r="M10">
        <v>84.932000000000002</v>
      </c>
      <c r="N10">
        <v>91.44</v>
      </c>
      <c r="O10">
        <v>86.227999999999994</v>
      </c>
      <c r="P10">
        <v>15.7</v>
      </c>
      <c r="Q10">
        <v>28.1</v>
      </c>
      <c r="R10">
        <v>20.2</v>
      </c>
      <c r="S10">
        <v>5.47</v>
      </c>
      <c r="T10" s="16">
        <v>27</v>
      </c>
      <c r="U10" s="23">
        <f t="shared" si="1"/>
        <v>1357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521923</v>
      </c>
      <c r="E11">
        <v>73419</v>
      </c>
      <c r="F11">
        <v>7.1036729999999997</v>
      </c>
      <c r="G11">
        <v>0</v>
      </c>
      <c r="H11">
        <v>88.453999999999994</v>
      </c>
      <c r="I11">
        <v>21.9</v>
      </c>
      <c r="J11">
        <v>56.8</v>
      </c>
      <c r="K11">
        <v>137.30000000000001</v>
      </c>
      <c r="L11">
        <v>1.0121</v>
      </c>
      <c r="M11">
        <v>84.988</v>
      </c>
      <c r="N11">
        <v>92.186000000000007</v>
      </c>
      <c r="O11">
        <v>87.997</v>
      </c>
      <c r="P11">
        <v>15.6</v>
      </c>
      <c r="Q11">
        <v>30.1</v>
      </c>
      <c r="R11">
        <v>20.100000000000001</v>
      </c>
      <c r="S11">
        <v>5.47</v>
      </c>
      <c r="T11" s="16">
        <v>26</v>
      </c>
      <c r="U11" s="23">
        <f t="shared" si="1"/>
        <v>1336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520587</v>
      </c>
      <c r="E12">
        <v>73230</v>
      </c>
      <c r="F12">
        <v>6.8909719999999997</v>
      </c>
      <c r="G12">
        <v>0</v>
      </c>
      <c r="H12">
        <v>87.616</v>
      </c>
      <c r="I12">
        <v>21.1</v>
      </c>
      <c r="J12">
        <v>58.2</v>
      </c>
      <c r="K12">
        <v>132</v>
      </c>
      <c r="L12">
        <v>1.0116000000000001</v>
      </c>
      <c r="M12">
        <v>83.534000000000006</v>
      </c>
      <c r="N12">
        <v>90.912999999999997</v>
      </c>
      <c r="O12">
        <v>85.099000000000004</v>
      </c>
      <c r="P12">
        <v>15</v>
      </c>
      <c r="Q12">
        <v>27.7</v>
      </c>
      <c r="R12">
        <v>20.3</v>
      </c>
      <c r="S12">
        <v>5.48</v>
      </c>
      <c r="T12" s="16">
        <v>25</v>
      </c>
      <c r="U12" s="23">
        <f t="shared" si="1"/>
        <v>1374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519213</v>
      </c>
      <c r="E13">
        <v>73034</v>
      </c>
      <c r="F13">
        <v>6.9393209999999996</v>
      </c>
      <c r="G13">
        <v>0</v>
      </c>
      <c r="H13">
        <v>91.843000000000004</v>
      </c>
      <c r="I13">
        <v>20.2</v>
      </c>
      <c r="J13">
        <v>16.7</v>
      </c>
      <c r="K13">
        <v>132.80000000000001</v>
      </c>
      <c r="L13">
        <v>1.0117</v>
      </c>
      <c r="M13">
        <v>84.944999999999993</v>
      </c>
      <c r="N13">
        <v>94.263000000000005</v>
      </c>
      <c r="O13">
        <v>85.814999999999998</v>
      </c>
      <c r="P13">
        <v>12.4</v>
      </c>
      <c r="Q13">
        <v>31.8</v>
      </c>
      <c r="R13">
        <v>20.399999999999999</v>
      </c>
      <c r="S13">
        <v>5.48</v>
      </c>
      <c r="T13" s="16">
        <v>24</v>
      </c>
      <c r="U13" s="23">
        <f t="shared" si="1"/>
        <v>398</v>
      </c>
      <c r="V13" s="16"/>
      <c r="W13" s="115" t="s">
        <v>451</v>
      </c>
      <c r="X13" s="115">
        <v>519213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518815</v>
      </c>
      <c r="E14">
        <v>72979</v>
      </c>
      <c r="F14">
        <v>7.5212859999999999</v>
      </c>
      <c r="G14">
        <v>0</v>
      </c>
      <c r="H14">
        <v>91.885999999999996</v>
      </c>
      <c r="I14">
        <v>20.399999999999999</v>
      </c>
      <c r="J14">
        <v>34.5</v>
      </c>
      <c r="K14">
        <v>127.1</v>
      </c>
      <c r="L14">
        <v>1.0133000000000001</v>
      </c>
      <c r="M14">
        <v>89.643000000000001</v>
      </c>
      <c r="N14">
        <v>94.763999999999996</v>
      </c>
      <c r="O14">
        <v>92.828999999999994</v>
      </c>
      <c r="P14">
        <v>12.7</v>
      </c>
      <c r="Q14">
        <v>28.3</v>
      </c>
      <c r="R14">
        <v>17.600000000000001</v>
      </c>
      <c r="S14">
        <v>5.47</v>
      </c>
      <c r="T14" s="16">
        <v>23</v>
      </c>
      <c r="U14" s="23">
        <f t="shared" si="1"/>
        <v>805</v>
      </c>
      <c r="V14" s="16"/>
      <c r="W14" s="115" t="s">
        <v>452</v>
      </c>
      <c r="X14" s="115">
        <v>518815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518010</v>
      </c>
      <c r="E15">
        <v>72868</v>
      </c>
      <c r="F15">
        <v>7.2289399999999997</v>
      </c>
      <c r="G15">
        <v>0</v>
      </c>
      <c r="H15">
        <v>89.995999999999995</v>
      </c>
      <c r="I15">
        <v>21.5</v>
      </c>
      <c r="J15">
        <v>57.9</v>
      </c>
      <c r="K15">
        <v>134.4</v>
      </c>
      <c r="L15">
        <v>1.0122</v>
      </c>
      <c r="M15">
        <v>86.462999999999994</v>
      </c>
      <c r="N15">
        <v>92.831999999999994</v>
      </c>
      <c r="O15">
        <v>90.007999999999996</v>
      </c>
      <c r="P15">
        <v>16.8</v>
      </c>
      <c r="Q15">
        <v>28.4</v>
      </c>
      <c r="R15">
        <v>20.9</v>
      </c>
      <c r="S15">
        <v>5.48</v>
      </c>
      <c r="T15" s="16">
        <v>22</v>
      </c>
      <c r="U15" s="23">
        <f t="shared" si="1"/>
        <v>1372</v>
      </c>
      <c r="V15" s="16"/>
      <c r="W15" s="115" t="s">
        <v>453</v>
      </c>
      <c r="X15" s="115">
        <v>518003</v>
      </c>
      <c r="Y15" s="117">
        <f t="shared" si="0"/>
        <v>-1.3513252639967277E-3</v>
      </c>
    </row>
    <row r="16" spans="1:25" s="25" customFormat="1">
      <c r="A16" s="21">
        <v>22</v>
      </c>
      <c r="B16" t="s">
        <v>158</v>
      </c>
      <c r="C16" t="s">
        <v>13</v>
      </c>
      <c r="D16">
        <v>516638</v>
      </c>
      <c r="E16">
        <v>72677</v>
      </c>
      <c r="F16">
        <v>7.0449169999999999</v>
      </c>
      <c r="G16">
        <v>0</v>
      </c>
      <c r="H16">
        <v>89.076999999999998</v>
      </c>
      <c r="I16">
        <v>21.2</v>
      </c>
      <c r="J16">
        <v>53.1</v>
      </c>
      <c r="K16">
        <v>132.9</v>
      </c>
      <c r="L16">
        <v>1.0119</v>
      </c>
      <c r="M16">
        <v>84.742999999999995</v>
      </c>
      <c r="N16">
        <v>92.203000000000003</v>
      </c>
      <c r="O16">
        <v>87.343000000000004</v>
      </c>
      <c r="P16">
        <v>15.7</v>
      </c>
      <c r="Q16">
        <v>27.1</v>
      </c>
      <c r="R16">
        <v>20.6</v>
      </c>
      <c r="S16">
        <v>5.47</v>
      </c>
      <c r="T16" s="22">
        <v>21</v>
      </c>
      <c r="U16" s="23">
        <f t="shared" si="1"/>
        <v>1256</v>
      </c>
      <c r="V16" s="24">
        <v>22</v>
      </c>
      <c r="W16" s="115" t="s">
        <v>454</v>
      </c>
      <c r="X16" s="115">
        <v>516638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515382</v>
      </c>
      <c r="E17">
        <v>72501</v>
      </c>
      <c r="F17">
        <v>7.0298350000000003</v>
      </c>
      <c r="G17">
        <v>0</v>
      </c>
      <c r="H17">
        <v>88.747</v>
      </c>
      <c r="I17">
        <v>21.3</v>
      </c>
      <c r="J17">
        <v>62</v>
      </c>
      <c r="K17">
        <v>136.9</v>
      </c>
      <c r="L17">
        <v>1.012</v>
      </c>
      <c r="M17">
        <v>86.016999999999996</v>
      </c>
      <c r="N17">
        <v>91.811000000000007</v>
      </c>
      <c r="O17">
        <v>86.873999999999995</v>
      </c>
      <c r="P17">
        <v>16.8</v>
      </c>
      <c r="Q17">
        <v>27.1</v>
      </c>
      <c r="R17">
        <v>19.8</v>
      </c>
      <c r="S17">
        <v>5.49</v>
      </c>
      <c r="T17" s="16">
        <v>20</v>
      </c>
      <c r="U17" s="23">
        <f t="shared" si="1"/>
        <v>1469</v>
      </c>
      <c r="V17" s="16"/>
      <c r="W17" s="115" t="s">
        <v>455</v>
      </c>
      <c r="X17" s="115">
        <v>515382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513913</v>
      </c>
      <c r="E18">
        <v>72295</v>
      </c>
      <c r="F18">
        <v>7.1176550000000001</v>
      </c>
      <c r="G18">
        <v>0</v>
      </c>
      <c r="H18">
        <v>88.524000000000001</v>
      </c>
      <c r="I18">
        <v>21.5</v>
      </c>
      <c r="J18">
        <v>62</v>
      </c>
      <c r="K18">
        <v>136.4</v>
      </c>
      <c r="L18">
        <v>1.0123</v>
      </c>
      <c r="M18">
        <v>85.679000000000002</v>
      </c>
      <c r="N18">
        <v>90.766999999999996</v>
      </c>
      <c r="O18">
        <v>87.736000000000004</v>
      </c>
      <c r="P18">
        <v>17.600000000000001</v>
      </c>
      <c r="Q18">
        <v>28.6</v>
      </c>
      <c r="R18">
        <v>18.8</v>
      </c>
      <c r="S18">
        <v>5.48</v>
      </c>
      <c r="T18" s="16">
        <v>19</v>
      </c>
      <c r="U18" s="23">
        <f t="shared" si="1"/>
        <v>1460</v>
      </c>
      <c r="V18" s="16"/>
      <c r="W18" s="115" t="s">
        <v>456</v>
      </c>
      <c r="X18" s="115">
        <v>513913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512453</v>
      </c>
      <c r="E19">
        <v>72089</v>
      </c>
      <c r="F19">
        <v>7.0820379999999998</v>
      </c>
      <c r="G19">
        <v>0</v>
      </c>
      <c r="H19">
        <v>89.084999999999994</v>
      </c>
      <c r="I19">
        <v>20.399999999999999</v>
      </c>
      <c r="J19">
        <v>49.9</v>
      </c>
      <c r="K19">
        <v>125.5</v>
      </c>
      <c r="L19">
        <v>1.0121</v>
      </c>
      <c r="M19">
        <v>86.37</v>
      </c>
      <c r="N19">
        <v>91.367000000000004</v>
      </c>
      <c r="O19">
        <v>87.62</v>
      </c>
      <c r="P19">
        <v>15.4</v>
      </c>
      <c r="Q19">
        <v>27.1</v>
      </c>
      <c r="R19">
        <v>19.899999999999999</v>
      </c>
      <c r="S19">
        <v>5.48</v>
      </c>
      <c r="T19" s="16">
        <v>18</v>
      </c>
      <c r="U19" s="23">
        <f t="shared" si="1"/>
        <v>1198</v>
      </c>
      <c r="V19" s="16"/>
      <c r="W19" s="115" t="s">
        <v>457</v>
      </c>
      <c r="X19" s="115">
        <v>512446</v>
      </c>
      <c r="Y19" s="117">
        <f t="shared" si="0"/>
        <v>-1.3659789288027469E-3</v>
      </c>
    </row>
    <row r="20" spans="1:25">
      <c r="A20" s="16">
        <v>18</v>
      </c>
      <c r="B20" t="s">
        <v>162</v>
      </c>
      <c r="C20" t="s">
        <v>13</v>
      </c>
      <c r="D20">
        <v>511255</v>
      </c>
      <c r="E20">
        <v>71922</v>
      </c>
      <c r="F20">
        <v>7.2520170000000004</v>
      </c>
      <c r="G20">
        <v>0</v>
      </c>
      <c r="H20">
        <v>91.683000000000007</v>
      </c>
      <c r="I20">
        <v>21.9</v>
      </c>
      <c r="J20">
        <v>15</v>
      </c>
      <c r="K20">
        <v>90.2</v>
      </c>
      <c r="L20">
        <v>1.0125999999999999</v>
      </c>
      <c r="M20">
        <v>87.341999999999999</v>
      </c>
      <c r="N20">
        <v>93.611000000000004</v>
      </c>
      <c r="O20">
        <v>89.519000000000005</v>
      </c>
      <c r="P20">
        <v>15.3</v>
      </c>
      <c r="Q20">
        <v>31.4</v>
      </c>
      <c r="R20">
        <v>18.600000000000001</v>
      </c>
      <c r="S20">
        <v>5.48</v>
      </c>
      <c r="T20" s="16">
        <v>17</v>
      </c>
      <c r="U20" s="23">
        <f t="shared" si="1"/>
        <v>357</v>
      </c>
      <c r="V20" s="16"/>
      <c r="W20" s="115" t="s">
        <v>445</v>
      </c>
      <c r="X20" s="115">
        <v>511256</v>
      </c>
      <c r="Y20" s="117">
        <f t="shared" si="0"/>
        <v>1.9559710906946748E-4</v>
      </c>
    </row>
    <row r="21" spans="1:25">
      <c r="A21" s="16">
        <v>17</v>
      </c>
      <c r="B21" t="s">
        <v>163</v>
      </c>
      <c r="C21" t="s">
        <v>13</v>
      </c>
      <c r="D21">
        <v>510898</v>
      </c>
      <c r="E21">
        <v>71873</v>
      </c>
      <c r="F21">
        <v>7.5477179999999997</v>
      </c>
      <c r="G21">
        <v>0</v>
      </c>
      <c r="H21">
        <v>92.381</v>
      </c>
      <c r="I21">
        <v>19.7</v>
      </c>
      <c r="J21">
        <v>37</v>
      </c>
      <c r="K21">
        <v>149.80000000000001</v>
      </c>
      <c r="L21">
        <v>1.0136000000000001</v>
      </c>
      <c r="M21">
        <v>89.075000000000003</v>
      </c>
      <c r="N21">
        <v>95.006</v>
      </c>
      <c r="O21">
        <v>92.513999999999996</v>
      </c>
      <c r="P21">
        <v>12.9</v>
      </c>
      <c r="Q21">
        <v>29.9</v>
      </c>
      <c r="R21">
        <v>15.8</v>
      </c>
      <c r="S21">
        <v>5.49</v>
      </c>
      <c r="T21" s="16">
        <v>16</v>
      </c>
      <c r="U21" s="23">
        <f t="shared" si="1"/>
        <v>861</v>
      </c>
      <c r="V21" s="16"/>
      <c r="W21" s="114" t="s">
        <v>446</v>
      </c>
      <c r="X21" s="114">
        <v>510898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510037</v>
      </c>
      <c r="E22">
        <v>71754</v>
      </c>
      <c r="F22">
        <v>7.2449260000000004</v>
      </c>
      <c r="G22">
        <v>0</v>
      </c>
      <c r="H22">
        <v>90.132999999999996</v>
      </c>
      <c r="I22">
        <v>21.2</v>
      </c>
      <c r="J22">
        <v>59.1</v>
      </c>
      <c r="K22">
        <v>139.4</v>
      </c>
      <c r="L22">
        <v>1.0123</v>
      </c>
      <c r="M22">
        <v>87.17</v>
      </c>
      <c r="N22">
        <v>92.97</v>
      </c>
      <c r="O22">
        <v>90.174999999999997</v>
      </c>
      <c r="P22">
        <v>17.2</v>
      </c>
      <c r="Q22">
        <v>27.8</v>
      </c>
      <c r="R22">
        <v>20.7</v>
      </c>
      <c r="S22">
        <v>5.48</v>
      </c>
      <c r="T22" s="16">
        <v>15</v>
      </c>
      <c r="U22" s="23">
        <f t="shared" si="1"/>
        <v>1407</v>
      </c>
      <c r="V22" s="16"/>
      <c r="W22" s="114" t="s">
        <v>447</v>
      </c>
      <c r="X22" s="114">
        <v>510037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508630</v>
      </c>
      <c r="E23">
        <v>71559</v>
      </c>
      <c r="F23">
        <v>7.3419220000000003</v>
      </c>
      <c r="G23">
        <v>0</v>
      </c>
      <c r="H23">
        <v>89.468999999999994</v>
      </c>
      <c r="I23">
        <v>19.899999999999999</v>
      </c>
      <c r="J23">
        <v>51.4</v>
      </c>
      <c r="K23">
        <v>141.1</v>
      </c>
      <c r="L23">
        <v>1.0125999999999999</v>
      </c>
      <c r="M23">
        <v>86.012</v>
      </c>
      <c r="N23">
        <v>93.113</v>
      </c>
      <c r="O23">
        <v>91.1</v>
      </c>
      <c r="P23">
        <v>14</v>
      </c>
      <c r="Q23">
        <v>26.6</v>
      </c>
      <c r="R23">
        <v>19.600000000000001</v>
      </c>
      <c r="S23">
        <v>5.48</v>
      </c>
      <c r="T23" s="22">
        <v>14</v>
      </c>
      <c r="U23" s="23">
        <f t="shared" si="1"/>
        <v>1216</v>
      </c>
      <c r="V23" s="24">
        <v>15</v>
      </c>
      <c r="W23" s="114" t="s">
        <v>448</v>
      </c>
      <c r="X23" s="114">
        <v>508630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507414</v>
      </c>
      <c r="E24">
        <v>71390</v>
      </c>
      <c r="F24">
        <v>7.0453089999999996</v>
      </c>
      <c r="G24">
        <v>0</v>
      </c>
      <c r="H24">
        <v>88.652000000000001</v>
      </c>
      <c r="I24">
        <v>21.4</v>
      </c>
      <c r="J24">
        <v>62.1</v>
      </c>
      <c r="K24">
        <v>140</v>
      </c>
      <c r="L24">
        <v>1.0119</v>
      </c>
      <c r="M24">
        <v>86.021000000000001</v>
      </c>
      <c r="N24">
        <v>91.317999999999998</v>
      </c>
      <c r="O24">
        <v>87.272000000000006</v>
      </c>
      <c r="P24">
        <v>16.3</v>
      </c>
      <c r="Q24">
        <v>27.5</v>
      </c>
      <c r="R24">
        <v>20.3</v>
      </c>
      <c r="S24">
        <v>5.48</v>
      </c>
      <c r="T24" s="16">
        <v>13</v>
      </c>
      <c r="U24" s="23">
        <f t="shared" si="1"/>
        <v>1477</v>
      </c>
      <c r="V24" s="16"/>
      <c r="W24" s="114" t="s">
        <v>449</v>
      </c>
      <c r="X24" s="114">
        <v>507414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505937</v>
      </c>
      <c r="E25">
        <v>71182</v>
      </c>
      <c r="F25">
        <v>7.1608790000000004</v>
      </c>
      <c r="G25">
        <v>0</v>
      </c>
      <c r="H25">
        <v>89.725999999999999</v>
      </c>
      <c r="I25">
        <v>20.8</v>
      </c>
      <c r="J25">
        <v>54.3</v>
      </c>
      <c r="K25">
        <v>137</v>
      </c>
      <c r="L25">
        <v>1.0122</v>
      </c>
      <c r="M25">
        <v>85.885999999999996</v>
      </c>
      <c r="N25">
        <v>92.68</v>
      </c>
      <c r="O25">
        <v>88.882999999999996</v>
      </c>
      <c r="P25">
        <v>16.5</v>
      </c>
      <c r="Q25">
        <v>26.9</v>
      </c>
      <c r="R25">
        <v>20.399999999999999</v>
      </c>
      <c r="S25">
        <v>5.49</v>
      </c>
      <c r="T25" s="16">
        <v>12</v>
      </c>
      <c r="U25" s="23">
        <f t="shared" si="1"/>
        <v>1271</v>
      </c>
      <c r="V25" s="16"/>
      <c r="W25" s="114" t="s">
        <v>450</v>
      </c>
      <c r="X25" s="114">
        <v>505937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504666</v>
      </c>
      <c r="E26">
        <v>71005</v>
      </c>
      <c r="F26">
        <v>7.1982049999999997</v>
      </c>
      <c r="G26">
        <v>0</v>
      </c>
      <c r="H26">
        <v>90.364999999999995</v>
      </c>
      <c r="I26">
        <v>21.7</v>
      </c>
      <c r="J26">
        <v>56.6</v>
      </c>
      <c r="K26">
        <v>130.9</v>
      </c>
      <c r="L26">
        <v>1.0122</v>
      </c>
      <c r="M26">
        <v>87.798000000000002</v>
      </c>
      <c r="N26">
        <v>92.212000000000003</v>
      </c>
      <c r="O26">
        <v>89.51</v>
      </c>
      <c r="P26">
        <v>15.8</v>
      </c>
      <c r="Q26">
        <v>27.7</v>
      </c>
      <c r="R26">
        <v>20.7</v>
      </c>
      <c r="S26">
        <v>5.5</v>
      </c>
      <c r="T26" s="16">
        <v>11</v>
      </c>
      <c r="U26" s="23">
        <f t="shared" si="1"/>
        <v>1335</v>
      </c>
      <c r="V26" s="16"/>
      <c r="W26" s="118">
        <v>41981.4371875</v>
      </c>
      <c r="X26" s="114">
        <v>504666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503331</v>
      </c>
      <c r="E27">
        <v>70820</v>
      </c>
      <c r="F27">
        <v>7.1382029999999999</v>
      </c>
      <c r="G27">
        <v>0</v>
      </c>
      <c r="H27">
        <v>92.658000000000001</v>
      </c>
      <c r="I27">
        <v>21.9</v>
      </c>
      <c r="J27">
        <v>37.9</v>
      </c>
      <c r="K27">
        <v>141.9</v>
      </c>
      <c r="L27">
        <v>1.0121</v>
      </c>
      <c r="M27">
        <v>88.337000000000003</v>
      </c>
      <c r="N27">
        <v>94.546999999999997</v>
      </c>
      <c r="O27">
        <v>88.638000000000005</v>
      </c>
      <c r="P27">
        <v>15.2</v>
      </c>
      <c r="Q27">
        <v>30.3</v>
      </c>
      <c r="R27">
        <v>20.6</v>
      </c>
      <c r="S27">
        <v>5.49</v>
      </c>
      <c r="T27" s="16">
        <v>10</v>
      </c>
      <c r="U27" s="23">
        <f t="shared" si="1"/>
        <v>907</v>
      </c>
      <c r="V27" s="16"/>
      <c r="W27" s="118">
        <v>41951.460694444446</v>
      </c>
      <c r="X27" s="114">
        <v>503324</v>
      </c>
      <c r="Y27" s="117">
        <f t="shared" si="0"/>
        <v>-1.3907349239303812E-3</v>
      </c>
    </row>
    <row r="28" spans="1:25">
      <c r="A28" s="16">
        <v>10</v>
      </c>
      <c r="B28" t="s">
        <v>170</v>
      </c>
      <c r="C28" t="s">
        <v>13</v>
      </c>
      <c r="D28">
        <v>502424</v>
      </c>
      <c r="E28">
        <v>70698</v>
      </c>
      <c r="F28">
        <v>7.6440919999999997</v>
      </c>
      <c r="G28">
        <v>0</v>
      </c>
      <c r="H28">
        <v>92.820999999999998</v>
      </c>
      <c r="I28">
        <v>19.899999999999999</v>
      </c>
      <c r="J28">
        <v>33.799999999999997</v>
      </c>
      <c r="K28">
        <v>134.69999999999999</v>
      </c>
      <c r="L28">
        <v>1.0138</v>
      </c>
      <c r="M28">
        <v>90.576999999999998</v>
      </c>
      <c r="N28">
        <v>94.798000000000002</v>
      </c>
      <c r="O28">
        <v>93.611000000000004</v>
      </c>
      <c r="P28">
        <v>14.3</v>
      </c>
      <c r="Q28">
        <v>29.3</v>
      </c>
      <c r="R28">
        <v>15.2</v>
      </c>
      <c r="S28">
        <v>5.49</v>
      </c>
      <c r="T28" s="16">
        <v>9</v>
      </c>
      <c r="U28" s="23">
        <f t="shared" si="1"/>
        <v>790</v>
      </c>
      <c r="V28" s="16"/>
      <c r="W28" s="118">
        <v>41920.382951388892</v>
      </c>
      <c r="X28" s="114">
        <v>502424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501634</v>
      </c>
      <c r="E29">
        <v>70590</v>
      </c>
      <c r="F29">
        <v>7.4076880000000003</v>
      </c>
      <c r="G29">
        <v>0</v>
      </c>
      <c r="H29">
        <v>90.997</v>
      </c>
      <c r="I29">
        <v>19.3</v>
      </c>
      <c r="J29">
        <v>47.7</v>
      </c>
      <c r="K29">
        <v>167.2</v>
      </c>
      <c r="L29">
        <v>1.0126999999999999</v>
      </c>
      <c r="M29">
        <v>87.507000000000005</v>
      </c>
      <c r="N29">
        <v>94.207999999999998</v>
      </c>
      <c r="O29">
        <v>92.153000000000006</v>
      </c>
      <c r="P29">
        <v>12.6</v>
      </c>
      <c r="Q29">
        <v>25.1</v>
      </c>
      <c r="R29">
        <v>20</v>
      </c>
      <c r="S29">
        <v>5.49</v>
      </c>
      <c r="T29" s="16">
        <v>8</v>
      </c>
      <c r="U29" s="23">
        <f t="shared" si="1"/>
        <v>1126</v>
      </c>
      <c r="V29" s="16"/>
      <c r="W29" s="118">
        <v>41890.420428240737</v>
      </c>
      <c r="X29" s="114">
        <v>501634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500508</v>
      </c>
      <c r="E30">
        <v>70435</v>
      </c>
      <c r="F30">
        <v>7.2790670000000004</v>
      </c>
      <c r="G30">
        <v>0</v>
      </c>
      <c r="H30">
        <v>90.346999999999994</v>
      </c>
      <c r="I30">
        <v>19.899999999999999</v>
      </c>
      <c r="J30">
        <v>54</v>
      </c>
      <c r="K30">
        <v>133.69999999999999</v>
      </c>
      <c r="L30">
        <v>1.0124</v>
      </c>
      <c r="M30">
        <v>86.299000000000007</v>
      </c>
      <c r="N30">
        <v>93.799000000000007</v>
      </c>
      <c r="O30">
        <v>90.364999999999995</v>
      </c>
      <c r="P30">
        <v>13.2</v>
      </c>
      <c r="Q30">
        <v>26.9</v>
      </c>
      <c r="R30">
        <v>19.899999999999999</v>
      </c>
      <c r="S30">
        <v>5.63</v>
      </c>
      <c r="T30" s="22">
        <v>7</v>
      </c>
      <c r="U30" s="23">
        <f t="shared" si="1"/>
        <v>1281</v>
      </c>
      <c r="V30" s="24">
        <v>8</v>
      </c>
      <c r="W30" s="118">
        <v>41859.48883101852</v>
      </c>
      <c r="X30" s="114">
        <v>500501</v>
      </c>
      <c r="Y30" s="117">
        <f t="shared" si="0"/>
        <v>-1.3985790436947809E-3</v>
      </c>
    </row>
    <row r="31" spans="1:25">
      <c r="A31" s="16">
        <v>7</v>
      </c>
      <c r="B31" t="s">
        <v>143</v>
      </c>
      <c r="C31" t="s">
        <v>13</v>
      </c>
      <c r="D31">
        <v>499227</v>
      </c>
      <c r="E31">
        <v>70258</v>
      </c>
      <c r="F31">
        <v>7.1075350000000004</v>
      </c>
      <c r="G31">
        <v>0</v>
      </c>
      <c r="H31">
        <v>89.700999999999993</v>
      </c>
      <c r="I31">
        <v>21.2</v>
      </c>
      <c r="J31">
        <v>68.3</v>
      </c>
      <c r="K31">
        <v>137</v>
      </c>
      <c r="L31">
        <v>1.012</v>
      </c>
      <c r="M31">
        <v>85.637</v>
      </c>
      <c r="N31">
        <v>93.275000000000006</v>
      </c>
      <c r="O31">
        <v>88.305000000000007</v>
      </c>
      <c r="P31">
        <v>17.399999999999999</v>
      </c>
      <c r="Q31">
        <v>29.9</v>
      </c>
      <c r="R31">
        <v>20.8</v>
      </c>
      <c r="S31">
        <v>5.63</v>
      </c>
      <c r="T31" s="16">
        <v>6</v>
      </c>
      <c r="U31" s="23">
        <f t="shared" si="1"/>
        <v>1628</v>
      </c>
      <c r="V31" s="5"/>
      <c r="W31" s="179" t="s">
        <v>196</v>
      </c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497599</v>
      </c>
      <c r="E32">
        <v>70032</v>
      </c>
      <c r="F32">
        <v>7.0811820000000001</v>
      </c>
      <c r="G32">
        <v>0</v>
      </c>
      <c r="H32">
        <v>89.582999999999998</v>
      </c>
      <c r="I32">
        <v>21.3</v>
      </c>
      <c r="J32">
        <v>61.4</v>
      </c>
      <c r="K32">
        <v>135.80000000000001</v>
      </c>
      <c r="L32">
        <v>1.0121</v>
      </c>
      <c r="M32">
        <v>85.942999999999998</v>
      </c>
      <c r="N32">
        <v>93.001000000000005</v>
      </c>
      <c r="O32">
        <v>87.57</v>
      </c>
      <c r="P32">
        <v>14.1</v>
      </c>
      <c r="Q32">
        <v>27</v>
      </c>
      <c r="R32">
        <v>19.8</v>
      </c>
      <c r="S32">
        <v>5.63</v>
      </c>
      <c r="T32" s="16">
        <v>5</v>
      </c>
      <c r="U32" s="23">
        <f t="shared" si="1"/>
        <v>1448</v>
      </c>
      <c r="V32" s="5"/>
      <c r="W32" s="179"/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496151</v>
      </c>
      <c r="E33">
        <v>69829</v>
      </c>
      <c r="F33">
        <v>7.1294599999999999</v>
      </c>
      <c r="G33">
        <v>0</v>
      </c>
      <c r="H33">
        <v>88.578999999999994</v>
      </c>
      <c r="I33">
        <v>21.6</v>
      </c>
      <c r="J33">
        <v>60.4</v>
      </c>
      <c r="K33">
        <v>152.9</v>
      </c>
      <c r="L33">
        <v>1.012</v>
      </c>
      <c r="M33">
        <v>85.043999999999997</v>
      </c>
      <c r="N33">
        <v>91.108000000000004</v>
      </c>
      <c r="O33">
        <v>88.585999999999999</v>
      </c>
      <c r="P33">
        <v>15.9</v>
      </c>
      <c r="Q33">
        <v>27.4</v>
      </c>
      <c r="R33">
        <v>20.8</v>
      </c>
      <c r="S33">
        <v>5.63</v>
      </c>
      <c r="T33" s="16">
        <v>4</v>
      </c>
      <c r="U33" s="23">
        <f t="shared" si="1"/>
        <v>1424</v>
      </c>
      <c r="V33" s="5"/>
      <c r="W33" s="179"/>
      <c r="X33" s="179"/>
      <c r="Y33" s="117">
        <f t="shared" si="0"/>
        <v>-100</v>
      </c>
    </row>
    <row r="34" spans="1:25">
      <c r="A34" s="16">
        <v>4</v>
      </c>
      <c r="B34" t="s">
        <v>146</v>
      </c>
      <c r="C34" t="s">
        <v>13</v>
      </c>
      <c r="D34">
        <v>494727</v>
      </c>
      <c r="E34">
        <v>69628</v>
      </c>
      <c r="F34">
        <v>6.9648839999999996</v>
      </c>
      <c r="G34">
        <v>0</v>
      </c>
      <c r="H34">
        <v>92.489000000000004</v>
      </c>
      <c r="I34">
        <v>21.7</v>
      </c>
      <c r="J34">
        <v>11.5</v>
      </c>
      <c r="K34">
        <v>174.2</v>
      </c>
      <c r="L34">
        <v>1.0117</v>
      </c>
      <c r="M34">
        <v>85.811999999999998</v>
      </c>
      <c r="N34">
        <v>94.509</v>
      </c>
      <c r="O34">
        <v>86.238</v>
      </c>
      <c r="P34">
        <v>13.2</v>
      </c>
      <c r="Q34">
        <v>30.8</v>
      </c>
      <c r="R34">
        <v>20.6</v>
      </c>
      <c r="S34">
        <v>5.63</v>
      </c>
      <c r="T34" s="16">
        <v>3</v>
      </c>
      <c r="U34" s="23">
        <f t="shared" si="1"/>
        <v>277</v>
      </c>
      <c r="V34" s="5"/>
      <c r="W34" s="118">
        <v>41737.390949074077</v>
      </c>
      <c r="X34" s="114">
        <v>494728</v>
      </c>
      <c r="Y34" s="117">
        <f t="shared" si="0"/>
        <v>2.0213168070881693E-4</v>
      </c>
    </row>
    <row r="35" spans="1:25">
      <c r="A35" s="16">
        <v>3</v>
      </c>
      <c r="B35" t="s">
        <v>147</v>
      </c>
      <c r="C35" t="s">
        <v>13</v>
      </c>
      <c r="D35">
        <v>494450</v>
      </c>
      <c r="E35">
        <v>69590</v>
      </c>
      <c r="F35">
        <v>7.743207</v>
      </c>
      <c r="G35">
        <v>0</v>
      </c>
      <c r="H35">
        <v>92.363</v>
      </c>
      <c r="I35">
        <v>20.399999999999999</v>
      </c>
      <c r="J35">
        <v>34.200000000000003</v>
      </c>
      <c r="K35">
        <v>149.69999999999999</v>
      </c>
      <c r="L35">
        <v>1.0143</v>
      </c>
      <c r="M35">
        <v>90.65</v>
      </c>
      <c r="N35">
        <v>95.108000000000004</v>
      </c>
      <c r="O35">
        <v>94.197000000000003</v>
      </c>
      <c r="P35">
        <v>11</v>
      </c>
      <c r="Q35">
        <v>28</v>
      </c>
      <c r="R35">
        <v>13.2</v>
      </c>
      <c r="S35">
        <v>5.62</v>
      </c>
      <c r="T35" s="16">
        <v>2</v>
      </c>
      <c r="U35" s="23">
        <f t="shared" si="1"/>
        <v>792</v>
      </c>
      <c r="V35" s="5"/>
      <c r="W35" s="118">
        <v>41706.394756944443</v>
      </c>
      <c r="X35" s="114">
        <v>494450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493658</v>
      </c>
      <c r="E36">
        <v>69481</v>
      </c>
      <c r="F36">
        <v>7.3547260000000003</v>
      </c>
      <c r="G36">
        <v>0</v>
      </c>
      <c r="H36">
        <v>89.832999999999998</v>
      </c>
      <c r="I36">
        <v>21.3</v>
      </c>
      <c r="J36">
        <v>58.3</v>
      </c>
      <c r="K36">
        <v>159.4</v>
      </c>
      <c r="L36">
        <v>1.0126999999999999</v>
      </c>
      <c r="M36">
        <v>86.938999999999993</v>
      </c>
      <c r="N36">
        <v>92.587000000000003</v>
      </c>
      <c r="O36">
        <v>91.228999999999999</v>
      </c>
      <c r="P36">
        <v>13.1</v>
      </c>
      <c r="Q36">
        <v>27.6</v>
      </c>
      <c r="R36">
        <v>19.399999999999999</v>
      </c>
      <c r="S36">
        <v>5.62</v>
      </c>
      <c r="T36" s="16">
        <v>1</v>
      </c>
      <c r="U36" s="23">
        <f t="shared" si="1"/>
        <v>1360</v>
      </c>
      <c r="V36" s="5"/>
      <c r="W36" s="118">
        <v>41678.391006944446</v>
      </c>
      <c r="X36" s="114">
        <v>493658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492298</v>
      </c>
      <c r="E37">
        <v>69291</v>
      </c>
      <c r="F37">
        <v>7.173311</v>
      </c>
      <c r="G37">
        <v>0</v>
      </c>
      <c r="H37">
        <v>89.210999999999999</v>
      </c>
      <c r="I37">
        <v>20.9</v>
      </c>
      <c r="J37">
        <v>57.1</v>
      </c>
      <c r="K37">
        <v>159.30000000000001</v>
      </c>
      <c r="L37">
        <v>1.0122</v>
      </c>
      <c r="M37">
        <v>84.06</v>
      </c>
      <c r="N37">
        <v>92.188000000000002</v>
      </c>
      <c r="O37">
        <v>89.11</v>
      </c>
      <c r="P37">
        <v>14.9</v>
      </c>
      <c r="Q37">
        <v>27.5</v>
      </c>
      <c r="R37">
        <v>20.5</v>
      </c>
      <c r="S37">
        <v>5.63</v>
      </c>
      <c r="T37" s="1"/>
      <c r="U37" s="26"/>
      <c r="V37" s="5"/>
      <c r="W37" s="118">
        <v>41647.427025462966</v>
      </c>
      <c r="X37" s="114">
        <v>492290</v>
      </c>
      <c r="Y37" s="117">
        <f t="shared" si="2"/>
        <v>-1.6250319928161616E-3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1:W5"/>
    <mergeCell ref="X1:X5"/>
    <mergeCell ref="Y1:Y5"/>
    <mergeCell ref="W38:Y41"/>
    <mergeCell ref="W31:X33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topLeftCell="A16" zoomScale="80" zoomScaleNormal="100" zoomScaleSheetLayoutView="80" workbookViewId="0">
      <selection activeCell="D10" sqref="D10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</v>
      </c>
      <c r="T6" s="22">
        <v>31</v>
      </c>
      <c r="U6" s="23">
        <f>D6-D7</f>
        <v>0</v>
      </c>
      <c r="V6" s="24">
        <v>1</v>
      </c>
    </row>
    <row r="7" spans="1:22">
      <c r="A7" s="16">
        <v>31</v>
      </c>
      <c r="D7">
        <v>2</v>
      </c>
      <c r="T7" s="16">
        <v>30</v>
      </c>
      <c r="U7" s="23">
        <f>D7-D8</f>
        <v>0</v>
      </c>
      <c r="V7" s="4"/>
    </row>
    <row r="8" spans="1:22">
      <c r="A8" s="16">
        <v>30</v>
      </c>
      <c r="B8" t="s">
        <v>150</v>
      </c>
      <c r="C8" t="s">
        <v>13</v>
      </c>
      <c r="D8">
        <v>2</v>
      </c>
      <c r="E8">
        <v>0</v>
      </c>
      <c r="F8">
        <v>7.1129569999999998</v>
      </c>
      <c r="G8">
        <v>0</v>
      </c>
      <c r="H8">
        <v>93.816000000000003</v>
      </c>
      <c r="I8">
        <v>25</v>
      </c>
      <c r="J8">
        <v>0</v>
      </c>
      <c r="K8">
        <v>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 t="s">
        <v>151</v>
      </c>
      <c r="C9" t="s">
        <v>13</v>
      </c>
      <c r="D9">
        <v>2</v>
      </c>
      <c r="E9">
        <v>0</v>
      </c>
      <c r="F9">
        <v>7.4733980000000004</v>
      </c>
      <c r="G9">
        <v>0</v>
      </c>
      <c r="H9">
        <v>93.825000000000003</v>
      </c>
      <c r="I9">
        <v>24.5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B10" t="s">
        <v>152</v>
      </c>
      <c r="C10" t="s">
        <v>13</v>
      </c>
      <c r="D10">
        <v>2</v>
      </c>
      <c r="E10">
        <v>0</v>
      </c>
      <c r="F10">
        <v>7.3327270000000002</v>
      </c>
      <c r="G10">
        <v>0</v>
      </c>
      <c r="H10">
        <v>91.629000000000005</v>
      </c>
      <c r="I10">
        <v>24.6</v>
      </c>
      <c r="J10">
        <v>0</v>
      </c>
      <c r="K10">
        <v>0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153</v>
      </c>
      <c r="C11" t="s">
        <v>13</v>
      </c>
      <c r="D11">
        <v>2</v>
      </c>
      <c r="E11">
        <v>0</v>
      </c>
      <c r="F11">
        <v>7.0589550000000001</v>
      </c>
      <c r="G11">
        <v>0</v>
      </c>
      <c r="H11">
        <v>89.977000000000004</v>
      </c>
      <c r="I11">
        <v>24.6</v>
      </c>
      <c r="J11">
        <v>0</v>
      </c>
      <c r="K11">
        <v>0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154</v>
      </c>
      <c r="C12" t="s">
        <v>13</v>
      </c>
      <c r="D12">
        <v>2</v>
      </c>
      <c r="E12">
        <v>0</v>
      </c>
      <c r="F12">
        <v>6.9878629999999999</v>
      </c>
      <c r="G12">
        <v>0</v>
      </c>
      <c r="H12">
        <v>89.173000000000002</v>
      </c>
      <c r="I12">
        <v>24.5</v>
      </c>
      <c r="J12">
        <v>0</v>
      </c>
      <c r="K12">
        <v>0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155</v>
      </c>
      <c r="C13" t="s">
        <v>13</v>
      </c>
      <c r="D13">
        <v>2</v>
      </c>
      <c r="E13">
        <v>0</v>
      </c>
      <c r="F13">
        <v>6.9624800000000002</v>
      </c>
      <c r="G13">
        <v>0</v>
      </c>
      <c r="H13">
        <v>89.707999999999998</v>
      </c>
      <c r="I13">
        <v>24.9</v>
      </c>
      <c r="J13">
        <v>0</v>
      </c>
      <c r="K13">
        <v>0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156</v>
      </c>
      <c r="C14" t="s">
        <v>13</v>
      </c>
      <c r="D14">
        <v>2</v>
      </c>
      <c r="E14">
        <v>0</v>
      </c>
      <c r="F14">
        <v>6.9270750000000003</v>
      </c>
      <c r="G14">
        <v>0</v>
      </c>
      <c r="H14">
        <v>89.271000000000001</v>
      </c>
      <c r="I14">
        <v>24.9</v>
      </c>
      <c r="J14">
        <v>0</v>
      </c>
      <c r="K14">
        <v>0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157</v>
      </c>
      <c r="C15" t="s">
        <v>13</v>
      </c>
      <c r="D15">
        <v>2</v>
      </c>
      <c r="E15">
        <v>0</v>
      </c>
      <c r="F15">
        <v>7.3175059999999998</v>
      </c>
      <c r="G15">
        <v>0</v>
      </c>
      <c r="H15">
        <v>90.372</v>
      </c>
      <c r="I15">
        <v>22.8</v>
      </c>
      <c r="J15">
        <v>0</v>
      </c>
      <c r="K15">
        <v>0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158</v>
      </c>
      <c r="C16" t="s">
        <v>13</v>
      </c>
      <c r="D16">
        <v>2</v>
      </c>
      <c r="E16">
        <v>0</v>
      </c>
      <c r="F16">
        <v>7.319445</v>
      </c>
      <c r="G16">
        <v>0</v>
      </c>
      <c r="H16">
        <v>90.596999999999994</v>
      </c>
      <c r="I16">
        <v>21.9</v>
      </c>
      <c r="J16">
        <v>0</v>
      </c>
      <c r="K16">
        <v>0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159</v>
      </c>
      <c r="C17" t="s">
        <v>13</v>
      </c>
      <c r="D17">
        <v>2</v>
      </c>
      <c r="E17">
        <v>0</v>
      </c>
      <c r="F17">
        <v>7.389653</v>
      </c>
      <c r="G17">
        <v>0</v>
      </c>
      <c r="H17">
        <v>90.453999999999994</v>
      </c>
      <c r="I17">
        <v>21.9</v>
      </c>
      <c r="J17">
        <v>0</v>
      </c>
      <c r="K17">
        <v>0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160</v>
      </c>
      <c r="C18" t="s">
        <v>13</v>
      </c>
      <c r="D18">
        <v>2</v>
      </c>
      <c r="E18">
        <v>0</v>
      </c>
      <c r="F18">
        <v>7.4589429999999997</v>
      </c>
      <c r="G18">
        <v>0</v>
      </c>
      <c r="H18">
        <v>90.799000000000007</v>
      </c>
      <c r="I18">
        <v>21.4</v>
      </c>
      <c r="J18">
        <v>0</v>
      </c>
      <c r="K18">
        <v>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161</v>
      </c>
      <c r="C19" t="s">
        <v>13</v>
      </c>
      <c r="D19">
        <v>2</v>
      </c>
      <c r="E19">
        <v>0</v>
      </c>
      <c r="F19">
        <v>7.5600490000000002</v>
      </c>
      <c r="G19">
        <v>0</v>
      </c>
      <c r="H19">
        <v>95.302000000000007</v>
      </c>
      <c r="I19">
        <v>21.3</v>
      </c>
      <c r="J19">
        <v>0</v>
      </c>
      <c r="K19">
        <v>0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162</v>
      </c>
      <c r="C20" t="s">
        <v>13</v>
      </c>
      <c r="D20">
        <v>2</v>
      </c>
      <c r="E20">
        <v>0</v>
      </c>
      <c r="F20">
        <v>8.0272989999999993</v>
      </c>
      <c r="G20">
        <v>0</v>
      </c>
      <c r="H20">
        <v>94.387</v>
      </c>
      <c r="I20">
        <v>20.399999999999999</v>
      </c>
      <c r="J20">
        <v>0</v>
      </c>
      <c r="K20">
        <v>0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B21" t="s">
        <v>163</v>
      </c>
      <c r="C21" t="s">
        <v>13</v>
      </c>
      <c r="D21">
        <v>2</v>
      </c>
      <c r="E21">
        <v>0</v>
      </c>
      <c r="F21">
        <v>7.7260299999999997</v>
      </c>
      <c r="G21">
        <v>0</v>
      </c>
      <c r="H21">
        <v>91.658000000000001</v>
      </c>
      <c r="I21">
        <v>17.5</v>
      </c>
      <c r="J21">
        <v>0</v>
      </c>
      <c r="K21">
        <v>0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164</v>
      </c>
      <c r="C22" t="s">
        <v>13</v>
      </c>
      <c r="D22">
        <v>2</v>
      </c>
      <c r="E22">
        <v>0</v>
      </c>
      <c r="F22">
        <v>7.6498290000000004</v>
      </c>
      <c r="G22">
        <v>0</v>
      </c>
      <c r="H22">
        <v>90.533000000000001</v>
      </c>
      <c r="I22">
        <v>15.2</v>
      </c>
      <c r="J22">
        <v>0</v>
      </c>
      <c r="K22">
        <v>0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165</v>
      </c>
      <c r="C23" t="s">
        <v>13</v>
      </c>
      <c r="D23">
        <v>2</v>
      </c>
      <c r="E23">
        <v>0</v>
      </c>
      <c r="F23">
        <v>7.282</v>
      </c>
      <c r="G23">
        <v>0</v>
      </c>
      <c r="H23">
        <v>90.968000000000004</v>
      </c>
      <c r="I23">
        <v>18.600000000000001</v>
      </c>
      <c r="J23">
        <v>0</v>
      </c>
      <c r="K23">
        <v>0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B24" t="s">
        <v>166</v>
      </c>
      <c r="C24" t="s">
        <v>13</v>
      </c>
      <c r="D24">
        <v>2</v>
      </c>
      <c r="E24">
        <v>0</v>
      </c>
      <c r="F24">
        <v>7.3913669999999998</v>
      </c>
      <c r="G24">
        <v>0</v>
      </c>
      <c r="H24">
        <v>90.808999999999997</v>
      </c>
      <c r="I24">
        <v>22.8</v>
      </c>
      <c r="J24">
        <v>0</v>
      </c>
      <c r="K24">
        <v>0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B25" t="s">
        <v>167</v>
      </c>
      <c r="C25" t="s">
        <v>13</v>
      </c>
      <c r="D25">
        <v>2</v>
      </c>
      <c r="E25">
        <v>0</v>
      </c>
      <c r="F25">
        <v>7.334956</v>
      </c>
      <c r="G25">
        <v>0</v>
      </c>
      <c r="H25">
        <v>90.709000000000003</v>
      </c>
      <c r="I25">
        <v>24.5</v>
      </c>
      <c r="J25">
        <v>0</v>
      </c>
      <c r="K25">
        <v>0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168</v>
      </c>
      <c r="C26" t="s">
        <v>13</v>
      </c>
      <c r="D26">
        <v>2</v>
      </c>
      <c r="E26">
        <v>0</v>
      </c>
      <c r="F26">
        <v>7.4384269999999999</v>
      </c>
      <c r="G26">
        <v>0</v>
      </c>
      <c r="H26">
        <v>94.635000000000005</v>
      </c>
      <c r="I26">
        <v>24.4</v>
      </c>
      <c r="J26">
        <v>0</v>
      </c>
      <c r="K26">
        <v>0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169</v>
      </c>
      <c r="C27" t="s">
        <v>13</v>
      </c>
      <c r="D27">
        <v>2</v>
      </c>
      <c r="E27">
        <v>0</v>
      </c>
      <c r="F27">
        <v>7.7722429999999996</v>
      </c>
      <c r="G27">
        <v>0</v>
      </c>
      <c r="H27">
        <v>93.236999999999995</v>
      </c>
      <c r="I27">
        <v>23.2</v>
      </c>
      <c r="J27">
        <v>0</v>
      </c>
      <c r="K27">
        <v>0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B28" t="s">
        <v>170</v>
      </c>
      <c r="C28" t="s">
        <v>13</v>
      </c>
      <c r="D28">
        <v>2</v>
      </c>
      <c r="E28">
        <v>0</v>
      </c>
      <c r="F28">
        <v>7.4914009999999998</v>
      </c>
      <c r="G28">
        <v>0</v>
      </c>
      <c r="H28">
        <v>91.328000000000003</v>
      </c>
      <c r="I28">
        <v>21.2</v>
      </c>
      <c r="J28">
        <v>0</v>
      </c>
      <c r="K28">
        <v>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B29" t="s">
        <v>171</v>
      </c>
      <c r="C29" t="s">
        <v>13</v>
      </c>
      <c r="D29">
        <v>2</v>
      </c>
      <c r="E29">
        <v>0</v>
      </c>
      <c r="F29">
        <v>7.4525300000000003</v>
      </c>
      <c r="G29">
        <v>0</v>
      </c>
      <c r="H29">
        <v>90.369</v>
      </c>
      <c r="I29">
        <v>14.9</v>
      </c>
      <c r="J29">
        <v>0</v>
      </c>
      <c r="K29">
        <v>0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142</v>
      </c>
      <c r="C30" t="s">
        <v>13</v>
      </c>
      <c r="D30">
        <v>2</v>
      </c>
      <c r="E30">
        <v>0</v>
      </c>
      <c r="F30">
        <v>7.4044990000000004</v>
      </c>
      <c r="G30">
        <v>0</v>
      </c>
      <c r="H30">
        <v>91.210999999999999</v>
      </c>
      <c r="I30">
        <v>18.100000000000001</v>
      </c>
      <c r="J30">
        <v>0</v>
      </c>
      <c r="K30">
        <v>0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143</v>
      </c>
      <c r="C31" t="s">
        <v>13</v>
      </c>
      <c r="D31">
        <v>2</v>
      </c>
      <c r="E31">
        <v>0</v>
      </c>
      <c r="F31">
        <v>7.5473379999999999</v>
      </c>
      <c r="G31">
        <v>0</v>
      </c>
      <c r="H31">
        <v>91.694999999999993</v>
      </c>
      <c r="I31">
        <v>21.5</v>
      </c>
      <c r="J31">
        <v>0</v>
      </c>
      <c r="K31">
        <v>0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144</v>
      </c>
      <c r="C32" t="s">
        <v>13</v>
      </c>
      <c r="D32">
        <v>2</v>
      </c>
      <c r="E32">
        <v>0</v>
      </c>
      <c r="F32">
        <v>7.3257669999999999</v>
      </c>
      <c r="G32">
        <v>0</v>
      </c>
      <c r="H32">
        <v>91.912000000000006</v>
      </c>
      <c r="I32">
        <v>21.4</v>
      </c>
      <c r="J32">
        <v>0</v>
      </c>
      <c r="K32">
        <v>0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145</v>
      </c>
      <c r="C33" t="s">
        <v>13</v>
      </c>
      <c r="D33">
        <v>2</v>
      </c>
      <c r="E33">
        <v>0</v>
      </c>
      <c r="F33">
        <v>7.4836520000000002</v>
      </c>
      <c r="G33">
        <v>0</v>
      </c>
      <c r="H33">
        <v>94.995000000000005</v>
      </c>
      <c r="I33">
        <v>19.100000000000001</v>
      </c>
      <c r="J33">
        <v>0</v>
      </c>
      <c r="K33">
        <v>0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146</v>
      </c>
      <c r="C34" t="s">
        <v>13</v>
      </c>
      <c r="D34">
        <v>2</v>
      </c>
      <c r="E34">
        <v>0</v>
      </c>
      <c r="F34">
        <v>7.9346680000000003</v>
      </c>
      <c r="G34">
        <v>0</v>
      </c>
      <c r="H34">
        <v>93.031000000000006</v>
      </c>
      <c r="I34">
        <v>17.7</v>
      </c>
      <c r="J34">
        <v>0</v>
      </c>
      <c r="K34">
        <v>0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147</v>
      </c>
      <c r="C35" t="s">
        <v>13</v>
      </c>
      <c r="D35">
        <v>2</v>
      </c>
      <c r="E35">
        <v>0</v>
      </c>
      <c r="F35">
        <v>7.6469389999999997</v>
      </c>
      <c r="G35">
        <v>0</v>
      </c>
      <c r="H35">
        <v>91.290999999999997</v>
      </c>
      <c r="I35">
        <v>18</v>
      </c>
      <c r="J35">
        <v>0</v>
      </c>
      <c r="K35">
        <v>0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148</v>
      </c>
      <c r="C36" t="s">
        <v>13</v>
      </c>
      <c r="D36">
        <v>2</v>
      </c>
      <c r="E36">
        <v>0</v>
      </c>
      <c r="F36">
        <v>7.4249729999999996</v>
      </c>
      <c r="G36">
        <v>0</v>
      </c>
      <c r="H36">
        <v>94.185000000000002</v>
      </c>
      <c r="I36">
        <v>18.7</v>
      </c>
      <c r="J36">
        <v>0</v>
      </c>
      <c r="K36">
        <v>0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149</v>
      </c>
      <c r="C37" t="s">
        <v>13</v>
      </c>
      <c r="D37">
        <v>2</v>
      </c>
      <c r="E37">
        <v>0</v>
      </c>
      <c r="F37">
        <v>7.8082700000000003</v>
      </c>
      <c r="G37">
        <v>0</v>
      </c>
      <c r="H37">
        <v>91.41</v>
      </c>
      <c r="I37">
        <v>19.2</v>
      </c>
      <c r="J37">
        <v>0</v>
      </c>
      <c r="K37">
        <v>0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802768</v>
      </c>
      <c r="T6" s="22">
        <v>31</v>
      </c>
      <c r="U6" s="23">
        <f>D6-D7</f>
        <v>376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802392</v>
      </c>
      <c r="T7" s="16">
        <v>30</v>
      </c>
      <c r="U7" s="23">
        <f>D7-D8</f>
        <v>37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802355</v>
      </c>
      <c r="T8" s="16">
        <v>29</v>
      </c>
      <c r="U8" s="23">
        <f>D8-D9</f>
        <v>1629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800726</v>
      </c>
      <c r="E9">
        <v>256623</v>
      </c>
      <c r="F9">
        <v>7.0015539999999996</v>
      </c>
      <c r="G9">
        <v>0</v>
      </c>
      <c r="H9">
        <v>100.476</v>
      </c>
      <c r="I9">
        <v>22.3</v>
      </c>
      <c r="J9">
        <v>77.099999999999994</v>
      </c>
      <c r="K9">
        <v>280.89999999999998</v>
      </c>
      <c r="L9">
        <v>1.0127999999999999</v>
      </c>
      <c r="M9">
        <v>96.494</v>
      </c>
      <c r="N9">
        <v>104.286</v>
      </c>
      <c r="O9">
        <v>99.221000000000004</v>
      </c>
      <c r="P9">
        <v>16.7</v>
      </c>
      <c r="Q9">
        <v>27.7</v>
      </c>
      <c r="R9">
        <v>20.6</v>
      </c>
      <c r="S9">
        <v>5.3</v>
      </c>
      <c r="T9" s="22">
        <v>28</v>
      </c>
      <c r="U9" s="23">
        <f t="shared" ref="U9:U36" si="1">D9-D10</f>
        <v>1797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798929</v>
      </c>
      <c r="E10">
        <v>256367</v>
      </c>
      <c r="F10">
        <v>6.9571310000000004</v>
      </c>
      <c r="G10">
        <v>0</v>
      </c>
      <c r="H10">
        <v>100.47</v>
      </c>
      <c r="I10">
        <v>21.2</v>
      </c>
      <c r="J10">
        <v>73.599999999999994</v>
      </c>
      <c r="K10">
        <v>298.2</v>
      </c>
      <c r="L10">
        <v>1.0126999999999999</v>
      </c>
      <c r="M10">
        <v>96.853999999999999</v>
      </c>
      <c r="N10">
        <v>103.03400000000001</v>
      </c>
      <c r="O10">
        <v>98.447999999999993</v>
      </c>
      <c r="P10">
        <v>11.7</v>
      </c>
      <c r="Q10">
        <v>28.2</v>
      </c>
      <c r="R10">
        <v>20.2</v>
      </c>
      <c r="S10">
        <v>5.3</v>
      </c>
      <c r="T10" s="16">
        <v>27</v>
      </c>
      <c r="U10" s="23">
        <f t="shared" si="1"/>
        <v>1719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797210</v>
      </c>
      <c r="E11">
        <v>256122</v>
      </c>
      <c r="F11">
        <v>7.0234370000000004</v>
      </c>
      <c r="G11">
        <v>0</v>
      </c>
      <c r="H11">
        <v>100.197</v>
      </c>
      <c r="I11">
        <v>21.8</v>
      </c>
      <c r="J11">
        <v>70.8</v>
      </c>
      <c r="K11">
        <v>288.39999999999998</v>
      </c>
      <c r="L11">
        <v>1.0128999999999999</v>
      </c>
      <c r="M11">
        <v>97.052000000000007</v>
      </c>
      <c r="N11">
        <v>103.771</v>
      </c>
      <c r="O11">
        <v>99.242000000000004</v>
      </c>
      <c r="P11">
        <v>15.6</v>
      </c>
      <c r="Q11">
        <v>27.4</v>
      </c>
      <c r="R11">
        <v>19.8</v>
      </c>
      <c r="S11">
        <v>5.3</v>
      </c>
      <c r="T11" s="16">
        <v>26</v>
      </c>
      <c r="U11" s="23">
        <f t="shared" si="1"/>
        <v>1660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795550</v>
      </c>
      <c r="E12">
        <v>255885</v>
      </c>
      <c r="F12">
        <v>6.8710769999999997</v>
      </c>
      <c r="G12">
        <v>0</v>
      </c>
      <c r="H12">
        <v>99.453000000000003</v>
      </c>
      <c r="I12">
        <v>21.4</v>
      </c>
      <c r="J12">
        <v>72.2</v>
      </c>
      <c r="K12">
        <v>287.5</v>
      </c>
      <c r="L12">
        <v>1.0125999999999999</v>
      </c>
      <c r="M12">
        <v>95.63</v>
      </c>
      <c r="N12">
        <v>102.6</v>
      </c>
      <c r="O12">
        <v>97.135999999999996</v>
      </c>
      <c r="P12">
        <v>15.5</v>
      </c>
      <c r="Q12">
        <v>27.4</v>
      </c>
      <c r="R12">
        <v>19.899999999999999</v>
      </c>
      <c r="S12">
        <v>5.29</v>
      </c>
      <c r="T12" s="16">
        <v>25</v>
      </c>
      <c r="U12" s="23">
        <f t="shared" si="1"/>
        <v>1682</v>
      </c>
      <c r="V12" s="16"/>
      <c r="W12" s="122"/>
      <c r="X12" s="12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793868</v>
      </c>
      <c r="E13">
        <v>255644</v>
      </c>
      <c r="F13">
        <v>6.9401299999999999</v>
      </c>
      <c r="G13">
        <v>0</v>
      </c>
      <c r="H13">
        <v>103.42</v>
      </c>
      <c r="I13">
        <v>22</v>
      </c>
      <c r="J13">
        <v>47.2</v>
      </c>
      <c r="K13">
        <v>279.3</v>
      </c>
      <c r="L13">
        <v>1.0128999999999999</v>
      </c>
      <c r="M13">
        <v>97.102999999999994</v>
      </c>
      <c r="N13">
        <v>105.60299999999999</v>
      </c>
      <c r="O13">
        <v>97.712000000000003</v>
      </c>
      <c r="P13">
        <v>14.1</v>
      </c>
      <c r="Q13">
        <v>32.200000000000003</v>
      </c>
      <c r="R13">
        <v>18.7</v>
      </c>
      <c r="S13">
        <v>5.3</v>
      </c>
      <c r="T13" s="16">
        <v>24</v>
      </c>
      <c r="U13" s="23">
        <f t="shared" si="1"/>
        <v>1069</v>
      </c>
      <c r="V13" s="16"/>
      <c r="W13" s="115" t="s">
        <v>464</v>
      </c>
      <c r="X13" s="115">
        <v>793869</v>
      </c>
      <c r="Y13" s="121">
        <f t="shared" si="0"/>
        <v>1.2596552575416808E-4</v>
      </c>
    </row>
    <row r="14" spans="1:25">
      <c r="A14" s="16">
        <v>24</v>
      </c>
      <c r="B14" t="s">
        <v>156</v>
      </c>
      <c r="C14" t="s">
        <v>13</v>
      </c>
      <c r="D14">
        <v>792799</v>
      </c>
      <c r="E14">
        <v>255498</v>
      </c>
      <c r="F14">
        <v>7.5370010000000001</v>
      </c>
      <c r="G14">
        <v>0</v>
      </c>
      <c r="H14">
        <v>103.48099999999999</v>
      </c>
      <c r="I14">
        <v>20.8</v>
      </c>
      <c r="J14">
        <v>15</v>
      </c>
      <c r="K14">
        <v>281.7</v>
      </c>
      <c r="L14">
        <v>1.0148999999999999</v>
      </c>
      <c r="M14">
        <v>101.27800000000001</v>
      </c>
      <c r="N14">
        <v>106.158</v>
      </c>
      <c r="O14">
        <v>104.223</v>
      </c>
      <c r="P14">
        <v>12.1</v>
      </c>
      <c r="Q14">
        <v>31.5</v>
      </c>
      <c r="R14">
        <v>14.1</v>
      </c>
      <c r="S14">
        <v>5.3</v>
      </c>
      <c r="T14" s="16">
        <v>23</v>
      </c>
      <c r="U14" s="23">
        <f t="shared" si="1"/>
        <v>346</v>
      </c>
      <c r="V14" s="16"/>
      <c r="W14" s="115" t="s">
        <v>465</v>
      </c>
      <c r="X14" s="115">
        <v>792799</v>
      </c>
      <c r="Y14" s="121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792453</v>
      </c>
      <c r="E15">
        <v>255449</v>
      </c>
      <c r="F15">
        <v>7.2376290000000001</v>
      </c>
      <c r="G15">
        <v>0</v>
      </c>
      <c r="H15">
        <v>101.72</v>
      </c>
      <c r="I15">
        <v>21.9</v>
      </c>
      <c r="J15">
        <v>66.099999999999994</v>
      </c>
      <c r="K15">
        <v>269.5</v>
      </c>
      <c r="L15">
        <v>1.0134000000000001</v>
      </c>
      <c r="M15">
        <v>98.367999999999995</v>
      </c>
      <c r="N15">
        <v>104.339</v>
      </c>
      <c r="O15">
        <v>102.104</v>
      </c>
      <c r="P15">
        <v>17.399999999999999</v>
      </c>
      <c r="Q15">
        <v>27.7</v>
      </c>
      <c r="R15">
        <v>19.5</v>
      </c>
      <c r="S15">
        <v>5.3</v>
      </c>
      <c r="T15" s="16">
        <v>22</v>
      </c>
      <c r="U15" s="23">
        <f t="shared" si="1"/>
        <v>1532</v>
      </c>
      <c r="V15" s="16"/>
      <c r="W15" s="115" t="s">
        <v>466</v>
      </c>
      <c r="X15" s="115">
        <v>792454</v>
      </c>
      <c r="Y15" s="121">
        <f t="shared" si="0"/>
        <v>1.2619044915140876E-4</v>
      </c>
    </row>
    <row r="16" spans="1:25" s="25" customFormat="1">
      <c r="A16" s="21">
        <v>22</v>
      </c>
      <c r="B16" t="s">
        <v>158</v>
      </c>
      <c r="C16" t="s">
        <v>13</v>
      </c>
      <c r="D16">
        <v>790921</v>
      </c>
      <c r="E16">
        <v>255234</v>
      </c>
      <c r="F16">
        <v>7.0007809999999999</v>
      </c>
      <c r="G16">
        <v>0</v>
      </c>
      <c r="H16">
        <v>100.849</v>
      </c>
      <c r="I16">
        <v>21.6</v>
      </c>
      <c r="J16">
        <v>68.5</v>
      </c>
      <c r="K16">
        <v>292.8</v>
      </c>
      <c r="L16">
        <v>1.0127999999999999</v>
      </c>
      <c r="M16">
        <v>96.769000000000005</v>
      </c>
      <c r="N16">
        <v>103.913</v>
      </c>
      <c r="O16">
        <v>99.171999999999997</v>
      </c>
      <c r="P16">
        <v>17.100000000000001</v>
      </c>
      <c r="Q16">
        <v>27.4</v>
      </c>
      <c r="R16">
        <v>20.5</v>
      </c>
      <c r="S16">
        <v>5.3</v>
      </c>
      <c r="T16" s="22">
        <v>21</v>
      </c>
      <c r="U16" s="23">
        <f t="shared" si="1"/>
        <v>1593</v>
      </c>
      <c r="V16" s="24">
        <v>22</v>
      </c>
      <c r="W16" s="115" t="s">
        <v>467</v>
      </c>
      <c r="X16" s="115">
        <v>790923</v>
      </c>
      <c r="Y16" s="121">
        <f t="shared" si="0"/>
        <v>2.5286975564142722E-4</v>
      </c>
    </row>
    <row r="17" spans="1:25">
      <c r="A17" s="16">
        <v>21</v>
      </c>
      <c r="B17" t="s">
        <v>159</v>
      </c>
      <c r="C17" t="s">
        <v>13</v>
      </c>
      <c r="D17">
        <v>789328</v>
      </c>
      <c r="E17">
        <v>255009</v>
      </c>
      <c r="F17">
        <v>6.9809020000000004</v>
      </c>
      <c r="G17">
        <v>0</v>
      </c>
      <c r="H17">
        <v>100.48</v>
      </c>
      <c r="I17">
        <v>20.7</v>
      </c>
      <c r="J17">
        <v>65.8</v>
      </c>
      <c r="K17">
        <v>299</v>
      </c>
      <c r="L17">
        <v>1.0126999999999999</v>
      </c>
      <c r="M17">
        <v>98.031000000000006</v>
      </c>
      <c r="N17">
        <v>103.349</v>
      </c>
      <c r="O17">
        <v>98.902000000000001</v>
      </c>
      <c r="P17">
        <v>13.2</v>
      </c>
      <c r="Q17">
        <v>27.3</v>
      </c>
      <c r="R17">
        <v>20.5</v>
      </c>
      <c r="S17">
        <v>5.3</v>
      </c>
      <c r="T17" s="16">
        <v>20</v>
      </c>
      <c r="U17" s="23">
        <f t="shared" si="1"/>
        <v>1516</v>
      </c>
      <c r="V17" s="16"/>
      <c r="W17" s="115" t="s">
        <v>468</v>
      </c>
      <c r="X17" s="115">
        <v>789329</v>
      </c>
      <c r="Y17" s="121">
        <f t="shared" si="0"/>
        <v>1.266900452066011E-4</v>
      </c>
    </row>
    <row r="18" spans="1:25">
      <c r="A18" s="16">
        <v>20</v>
      </c>
      <c r="B18" t="s">
        <v>160</v>
      </c>
      <c r="C18" t="s">
        <v>13</v>
      </c>
      <c r="D18">
        <v>787812</v>
      </c>
      <c r="E18">
        <v>254793</v>
      </c>
      <c r="F18">
        <v>7.0050299999999996</v>
      </c>
      <c r="G18">
        <v>0</v>
      </c>
      <c r="H18">
        <v>100.3</v>
      </c>
      <c r="I18">
        <v>21.7</v>
      </c>
      <c r="J18">
        <v>73.8</v>
      </c>
      <c r="K18">
        <v>288.39999999999998</v>
      </c>
      <c r="L18">
        <v>1.0127999999999999</v>
      </c>
      <c r="M18">
        <v>97.706000000000003</v>
      </c>
      <c r="N18">
        <v>102.348</v>
      </c>
      <c r="O18">
        <v>99.2</v>
      </c>
      <c r="P18">
        <v>18.2</v>
      </c>
      <c r="Q18">
        <v>26.5</v>
      </c>
      <c r="R18">
        <v>20.399999999999999</v>
      </c>
      <c r="S18">
        <v>5.31</v>
      </c>
      <c r="T18" s="16">
        <v>19</v>
      </c>
      <c r="U18" s="23">
        <f t="shared" si="1"/>
        <v>1721</v>
      </c>
      <c r="V18" s="16"/>
      <c r="W18" s="115" t="s">
        <v>469</v>
      </c>
      <c r="X18" s="115">
        <v>787815</v>
      </c>
      <c r="Y18" s="121">
        <f t="shared" si="0"/>
        <v>3.8080151101382853E-4</v>
      </c>
    </row>
    <row r="19" spans="1:25">
      <c r="A19" s="16">
        <v>19</v>
      </c>
      <c r="B19" t="s">
        <v>161</v>
      </c>
      <c r="C19" t="s">
        <v>13</v>
      </c>
      <c r="D19">
        <v>786091</v>
      </c>
      <c r="E19">
        <v>254548</v>
      </c>
      <c r="F19">
        <v>7.0644600000000004</v>
      </c>
      <c r="G19">
        <v>0</v>
      </c>
      <c r="H19">
        <v>100.82599999999999</v>
      </c>
      <c r="I19">
        <v>21.1</v>
      </c>
      <c r="J19">
        <v>55.2</v>
      </c>
      <c r="K19">
        <v>292.10000000000002</v>
      </c>
      <c r="L19">
        <v>1.0129999999999999</v>
      </c>
      <c r="M19">
        <v>98.19</v>
      </c>
      <c r="N19">
        <v>102.872</v>
      </c>
      <c r="O19">
        <v>99.837000000000003</v>
      </c>
      <c r="P19">
        <v>16.2</v>
      </c>
      <c r="Q19">
        <v>27.8</v>
      </c>
      <c r="R19">
        <v>19.899999999999999</v>
      </c>
      <c r="S19">
        <v>5.3</v>
      </c>
      <c r="T19" s="16">
        <v>18</v>
      </c>
      <c r="U19" s="23">
        <f t="shared" si="1"/>
        <v>1284</v>
      </c>
      <c r="V19" s="16"/>
      <c r="W19" s="115" t="s">
        <v>470</v>
      </c>
      <c r="X19" s="115">
        <v>786093</v>
      </c>
      <c r="Y19" s="121">
        <f t="shared" si="0"/>
        <v>2.5442347005366628E-4</v>
      </c>
    </row>
    <row r="20" spans="1:25">
      <c r="A20" s="16">
        <v>18</v>
      </c>
      <c r="B20" t="s">
        <v>162</v>
      </c>
      <c r="C20" t="s">
        <v>13</v>
      </c>
      <c r="D20">
        <v>784807</v>
      </c>
      <c r="E20">
        <v>254367</v>
      </c>
      <c r="F20">
        <v>7.1597819999999999</v>
      </c>
      <c r="G20">
        <v>0</v>
      </c>
      <c r="H20">
        <v>103.312</v>
      </c>
      <c r="I20">
        <v>22.9</v>
      </c>
      <c r="J20">
        <v>20.2</v>
      </c>
      <c r="K20">
        <v>284.89999999999998</v>
      </c>
      <c r="L20">
        <v>1.0132000000000001</v>
      </c>
      <c r="M20">
        <v>99.022999999999996</v>
      </c>
      <c r="N20">
        <v>105.093</v>
      </c>
      <c r="O20">
        <v>101.265</v>
      </c>
      <c r="P20">
        <v>15.2</v>
      </c>
      <c r="Q20">
        <v>33.4</v>
      </c>
      <c r="R20">
        <v>20.2</v>
      </c>
      <c r="S20">
        <v>5.31</v>
      </c>
      <c r="T20" s="16">
        <v>17</v>
      </c>
      <c r="U20" s="23">
        <f t="shared" si="1"/>
        <v>436</v>
      </c>
      <c r="V20" s="16"/>
      <c r="W20" s="119" t="s">
        <v>458</v>
      </c>
      <c r="X20" s="119">
        <v>784808</v>
      </c>
      <c r="Y20" s="117">
        <f t="shared" si="0"/>
        <v>1.2741986246567194E-4</v>
      </c>
    </row>
    <row r="21" spans="1:25">
      <c r="A21" s="16">
        <v>17</v>
      </c>
      <c r="B21" t="s">
        <v>163</v>
      </c>
      <c r="C21" t="s">
        <v>13</v>
      </c>
      <c r="D21">
        <v>784371</v>
      </c>
      <c r="E21">
        <v>254307</v>
      </c>
      <c r="F21">
        <v>7.4837959999999999</v>
      </c>
      <c r="G21">
        <v>0</v>
      </c>
      <c r="H21">
        <v>103.931</v>
      </c>
      <c r="I21">
        <v>20.399999999999999</v>
      </c>
      <c r="J21">
        <v>14.5</v>
      </c>
      <c r="K21">
        <v>226</v>
      </c>
      <c r="L21">
        <v>1.0145</v>
      </c>
      <c r="M21">
        <v>100.943</v>
      </c>
      <c r="N21">
        <v>106.39100000000001</v>
      </c>
      <c r="O21">
        <v>104.102</v>
      </c>
      <c r="P21">
        <v>12.7</v>
      </c>
      <c r="Q21">
        <v>31.1</v>
      </c>
      <c r="R21">
        <v>15.7</v>
      </c>
      <c r="S21">
        <v>5.31</v>
      </c>
      <c r="T21" s="16">
        <v>16</v>
      </c>
      <c r="U21" s="23">
        <f t="shared" si="1"/>
        <v>334</v>
      </c>
      <c r="V21" s="16"/>
      <c r="W21" s="114" t="s">
        <v>459</v>
      </c>
      <c r="X21" s="114">
        <v>784371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784037</v>
      </c>
      <c r="E22">
        <v>254260</v>
      </c>
      <c r="F22">
        <v>7.2032049999999996</v>
      </c>
      <c r="G22">
        <v>0</v>
      </c>
      <c r="H22">
        <v>101.81</v>
      </c>
      <c r="I22">
        <v>21.6</v>
      </c>
      <c r="J22">
        <v>75.099999999999994</v>
      </c>
      <c r="K22">
        <v>261.3</v>
      </c>
      <c r="L22">
        <v>1.0132000000000001</v>
      </c>
      <c r="M22">
        <v>99.034000000000006</v>
      </c>
      <c r="N22">
        <v>104.47499999999999</v>
      </c>
      <c r="O22">
        <v>101.98</v>
      </c>
      <c r="P22">
        <v>16.899999999999999</v>
      </c>
      <c r="Q22">
        <v>27</v>
      </c>
      <c r="R22">
        <v>20.5</v>
      </c>
      <c r="S22">
        <v>5.31</v>
      </c>
      <c r="T22" s="16">
        <v>15</v>
      </c>
      <c r="U22" s="23">
        <f t="shared" si="1"/>
        <v>1772</v>
      </c>
      <c r="V22" s="16"/>
      <c r="W22" s="114" t="s">
        <v>460</v>
      </c>
      <c r="X22" s="114">
        <v>784037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782265</v>
      </c>
      <c r="E23">
        <v>254012</v>
      </c>
      <c r="F23">
        <v>7.2213070000000004</v>
      </c>
      <c r="G23">
        <v>0</v>
      </c>
      <c r="H23">
        <v>101.114</v>
      </c>
      <c r="I23">
        <v>20.399999999999999</v>
      </c>
      <c r="J23">
        <v>64.099999999999994</v>
      </c>
      <c r="K23">
        <v>295.89999999999998</v>
      </c>
      <c r="L23">
        <v>1.0132000000000001</v>
      </c>
      <c r="M23">
        <v>97.715999999999994</v>
      </c>
      <c r="N23">
        <v>104.602</v>
      </c>
      <c r="O23">
        <v>102.319</v>
      </c>
      <c r="P23">
        <v>13.6</v>
      </c>
      <c r="Q23">
        <v>27.3</v>
      </c>
      <c r="R23">
        <v>20.7</v>
      </c>
      <c r="S23">
        <v>5.3</v>
      </c>
      <c r="T23" s="22">
        <v>14</v>
      </c>
      <c r="U23" s="23">
        <f t="shared" si="1"/>
        <v>1485</v>
      </c>
      <c r="V23" s="24">
        <v>15</v>
      </c>
      <c r="W23" s="114" t="s">
        <v>461</v>
      </c>
      <c r="X23" s="114">
        <v>782267</v>
      </c>
      <c r="Y23" s="117">
        <f t="shared" si="0"/>
        <v>2.556678363418996E-4</v>
      </c>
    </row>
    <row r="24" spans="1:25">
      <c r="A24" s="16">
        <v>14</v>
      </c>
      <c r="B24" t="s">
        <v>166</v>
      </c>
      <c r="C24" t="s">
        <v>13</v>
      </c>
      <c r="D24">
        <v>780780</v>
      </c>
      <c r="E24">
        <v>253802</v>
      </c>
      <c r="F24">
        <v>6.9910969999999999</v>
      </c>
      <c r="G24">
        <v>0</v>
      </c>
      <c r="H24">
        <v>100.376</v>
      </c>
      <c r="I24">
        <v>21.1</v>
      </c>
      <c r="J24">
        <v>64.900000000000006</v>
      </c>
      <c r="K24">
        <v>279.60000000000002</v>
      </c>
      <c r="L24">
        <v>1.0127999999999999</v>
      </c>
      <c r="M24">
        <v>97.972999999999999</v>
      </c>
      <c r="N24">
        <v>102.85299999999999</v>
      </c>
      <c r="O24">
        <v>98.983000000000004</v>
      </c>
      <c r="P24">
        <v>13.2</v>
      </c>
      <c r="Q24">
        <v>26.7</v>
      </c>
      <c r="R24">
        <v>20.399999999999999</v>
      </c>
      <c r="S24">
        <v>5.3</v>
      </c>
      <c r="T24" s="16">
        <v>13</v>
      </c>
      <c r="U24" s="23">
        <f t="shared" si="1"/>
        <v>1500</v>
      </c>
      <c r="V24" s="16"/>
      <c r="W24" s="114" t="s">
        <v>462</v>
      </c>
      <c r="X24" s="114">
        <v>780781</v>
      </c>
      <c r="Y24" s="117">
        <f t="shared" si="0"/>
        <v>1.2807705115847057E-4</v>
      </c>
    </row>
    <row r="25" spans="1:25">
      <c r="A25" s="16">
        <v>13</v>
      </c>
      <c r="B25" t="s">
        <v>167</v>
      </c>
      <c r="C25" t="s">
        <v>13</v>
      </c>
      <c r="D25">
        <v>779280</v>
      </c>
      <c r="E25">
        <v>253589</v>
      </c>
      <c r="F25">
        <v>7.0932950000000003</v>
      </c>
      <c r="G25">
        <v>0</v>
      </c>
      <c r="H25">
        <v>101.31</v>
      </c>
      <c r="I25">
        <v>21.1</v>
      </c>
      <c r="J25">
        <v>63.7</v>
      </c>
      <c r="K25">
        <v>291.8</v>
      </c>
      <c r="L25">
        <v>1.0128999999999999</v>
      </c>
      <c r="M25">
        <v>97.760999999999996</v>
      </c>
      <c r="N25">
        <v>104.134</v>
      </c>
      <c r="O25">
        <v>100.625</v>
      </c>
      <c r="P25">
        <v>15</v>
      </c>
      <c r="Q25">
        <v>26.8</v>
      </c>
      <c r="R25">
        <v>21</v>
      </c>
      <c r="S25">
        <v>5.31</v>
      </c>
      <c r="T25" s="16">
        <v>12</v>
      </c>
      <c r="U25" s="23">
        <f t="shared" si="1"/>
        <v>1472</v>
      </c>
      <c r="V25" s="16"/>
      <c r="W25" s="114" t="s">
        <v>463</v>
      </c>
      <c r="X25" s="114">
        <v>779281</v>
      </c>
      <c r="Y25" s="117">
        <f t="shared" si="0"/>
        <v>1.2832358073922023E-4</v>
      </c>
    </row>
    <row r="26" spans="1:25">
      <c r="A26" s="16">
        <v>12</v>
      </c>
      <c r="B26" t="s">
        <v>168</v>
      </c>
      <c r="C26" t="s">
        <v>13</v>
      </c>
      <c r="D26">
        <v>777808</v>
      </c>
      <c r="E26">
        <v>253381</v>
      </c>
      <c r="F26">
        <v>7.122331</v>
      </c>
      <c r="G26">
        <v>0</v>
      </c>
      <c r="H26">
        <v>101.91</v>
      </c>
      <c r="I26">
        <v>21.2</v>
      </c>
      <c r="J26">
        <v>63</v>
      </c>
      <c r="K26">
        <v>296.7</v>
      </c>
      <c r="L26">
        <v>1.0128999999999999</v>
      </c>
      <c r="M26">
        <v>99.421999999999997</v>
      </c>
      <c r="N26">
        <v>103.589</v>
      </c>
      <c r="O26">
        <v>101.124</v>
      </c>
      <c r="P26">
        <v>14.8</v>
      </c>
      <c r="Q26">
        <v>26.5</v>
      </c>
      <c r="R26">
        <v>21.2</v>
      </c>
      <c r="S26">
        <v>5.31</v>
      </c>
      <c r="T26" s="16">
        <v>11</v>
      </c>
      <c r="U26" s="23">
        <f t="shared" si="1"/>
        <v>1449</v>
      </c>
      <c r="V26" s="16"/>
      <c r="W26" s="118">
        <v>41981.46979166667</v>
      </c>
      <c r="X26" s="114">
        <v>777808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776359</v>
      </c>
      <c r="E27">
        <v>253178</v>
      </c>
      <c r="F27">
        <v>7.1167610000000003</v>
      </c>
      <c r="G27">
        <v>0</v>
      </c>
      <c r="H27">
        <v>104.154</v>
      </c>
      <c r="I27">
        <v>21.8</v>
      </c>
      <c r="J27">
        <v>21.3</v>
      </c>
      <c r="K27">
        <v>297.7</v>
      </c>
      <c r="L27">
        <v>1.0130999999999999</v>
      </c>
      <c r="M27">
        <v>99.974999999999994</v>
      </c>
      <c r="N27">
        <v>105.94799999999999</v>
      </c>
      <c r="O27">
        <v>100.51</v>
      </c>
      <c r="P27">
        <v>14.4</v>
      </c>
      <c r="Q27">
        <v>32.5</v>
      </c>
      <c r="R27">
        <v>19.7</v>
      </c>
      <c r="S27">
        <v>5.31</v>
      </c>
      <c r="T27" s="16">
        <v>10</v>
      </c>
      <c r="U27" s="23">
        <f t="shared" si="1"/>
        <v>439</v>
      </c>
      <c r="V27" s="16"/>
      <c r="W27" s="118">
        <v>41951.502905092595</v>
      </c>
      <c r="X27" s="114">
        <v>776359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775920</v>
      </c>
      <c r="E28">
        <v>253118</v>
      </c>
      <c r="F28">
        <v>7.5733790000000001</v>
      </c>
      <c r="G28">
        <v>0</v>
      </c>
      <c r="H28">
        <v>104.29900000000001</v>
      </c>
      <c r="I28">
        <v>19.899999999999999</v>
      </c>
      <c r="J28">
        <v>7.6</v>
      </c>
      <c r="K28">
        <v>73.900000000000006</v>
      </c>
      <c r="L28">
        <v>1.0147999999999999</v>
      </c>
      <c r="M28">
        <v>102.294</v>
      </c>
      <c r="N28">
        <v>106.18</v>
      </c>
      <c r="O28">
        <v>105.08</v>
      </c>
      <c r="P28">
        <v>14</v>
      </c>
      <c r="Q28">
        <v>29</v>
      </c>
      <c r="R28">
        <v>15.1</v>
      </c>
      <c r="S28">
        <v>5.31</v>
      </c>
      <c r="T28" s="16">
        <v>9</v>
      </c>
      <c r="U28" s="23">
        <f t="shared" si="1"/>
        <v>180</v>
      </c>
      <c r="V28" s="16"/>
      <c r="W28" s="118">
        <v>41920.398009259261</v>
      </c>
      <c r="X28" s="114">
        <v>775920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775740</v>
      </c>
      <c r="E29">
        <v>253093</v>
      </c>
      <c r="F29">
        <v>7.4833699999999999</v>
      </c>
      <c r="G29">
        <v>0</v>
      </c>
      <c r="H29">
        <v>102.58199999999999</v>
      </c>
      <c r="I29">
        <v>19.5</v>
      </c>
      <c r="J29">
        <v>54.6</v>
      </c>
      <c r="K29">
        <v>262.3</v>
      </c>
      <c r="L29">
        <v>1.0145999999999999</v>
      </c>
      <c r="M29">
        <v>99.168999999999997</v>
      </c>
      <c r="N29">
        <v>105.6</v>
      </c>
      <c r="O29">
        <v>103.78700000000001</v>
      </c>
      <c r="P29">
        <v>12.1</v>
      </c>
      <c r="Q29">
        <v>26.5</v>
      </c>
      <c r="R29">
        <v>14.9</v>
      </c>
      <c r="S29">
        <v>5.31</v>
      </c>
      <c r="T29" s="16">
        <v>8</v>
      </c>
      <c r="U29" s="23">
        <f t="shared" si="1"/>
        <v>1272</v>
      </c>
      <c r="V29" s="16"/>
      <c r="W29" s="179" t="s">
        <v>196</v>
      </c>
      <c r="X29" s="179"/>
      <c r="Y29" s="117">
        <f t="shared" si="0"/>
        <v>-100</v>
      </c>
    </row>
    <row r="30" spans="1:25" s="25" customFormat="1">
      <c r="A30" s="21">
        <v>8</v>
      </c>
      <c r="B30" t="s">
        <v>142</v>
      </c>
      <c r="C30" t="s">
        <v>13</v>
      </c>
      <c r="D30">
        <v>774468</v>
      </c>
      <c r="E30">
        <v>252915</v>
      </c>
      <c r="F30">
        <v>7.1776790000000004</v>
      </c>
      <c r="G30">
        <v>0</v>
      </c>
      <c r="H30">
        <v>101.938</v>
      </c>
      <c r="I30">
        <v>20.2</v>
      </c>
      <c r="J30">
        <v>64.400000000000006</v>
      </c>
      <c r="K30">
        <v>291</v>
      </c>
      <c r="L30">
        <v>1.0132000000000001</v>
      </c>
      <c r="M30">
        <v>98.11</v>
      </c>
      <c r="N30">
        <v>105.199</v>
      </c>
      <c r="O30">
        <v>101.43600000000001</v>
      </c>
      <c r="P30">
        <v>12.5</v>
      </c>
      <c r="Q30">
        <v>27.1</v>
      </c>
      <c r="R30">
        <v>19.899999999999999</v>
      </c>
      <c r="S30">
        <v>5.3</v>
      </c>
      <c r="T30" s="22">
        <v>7</v>
      </c>
      <c r="U30" s="23">
        <f t="shared" si="1"/>
        <v>1492</v>
      </c>
      <c r="V30" s="24">
        <v>8</v>
      </c>
      <c r="W30" s="179"/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772976</v>
      </c>
      <c r="E31">
        <v>252705</v>
      </c>
      <c r="F31">
        <v>7.001023</v>
      </c>
      <c r="G31">
        <v>0</v>
      </c>
      <c r="H31">
        <v>101.358</v>
      </c>
      <c r="I31">
        <v>20.8</v>
      </c>
      <c r="J31">
        <v>67</v>
      </c>
      <c r="K31">
        <v>283.5</v>
      </c>
      <c r="L31">
        <v>1.0126999999999999</v>
      </c>
      <c r="M31">
        <v>97.572999999999993</v>
      </c>
      <c r="N31">
        <v>104.768</v>
      </c>
      <c r="O31">
        <v>99.456999999999994</v>
      </c>
      <c r="P31">
        <v>14.4</v>
      </c>
      <c r="Q31">
        <v>27.3</v>
      </c>
      <c r="R31">
        <v>21.3</v>
      </c>
      <c r="S31">
        <v>5.31</v>
      </c>
      <c r="T31" s="16">
        <v>6</v>
      </c>
      <c r="U31" s="23">
        <f t="shared" si="1"/>
        <v>1549</v>
      </c>
      <c r="V31" s="5"/>
      <c r="W31" s="179"/>
      <c r="X31" s="179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771427</v>
      </c>
      <c r="E32">
        <v>252487</v>
      </c>
      <c r="F32">
        <v>6.9958200000000001</v>
      </c>
      <c r="G32">
        <v>0</v>
      </c>
      <c r="H32">
        <v>101.218</v>
      </c>
      <c r="I32">
        <v>21.2</v>
      </c>
      <c r="J32">
        <v>64.8</v>
      </c>
      <c r="K32">
        <v>290.2</v>
      </c>
      <c r="L32">
        <v>1.0126999999999999</v>
      </c>
      <c r="M32">
        <v>97.799000000000007</v>
      </c>
      <c r="N32">
        <v>104.526</v>
      </c>
      <c r="O32">
        <v>99.201999999999998</v>
      </c>
      <c r="P32">
        <v>12.8</v>
      </c>
      <c r="Q32">
        <v>27.6</v>
      </c>
      <c r="R32">
        <v>20.8</v>
      </c>
      <c r="S32">
        <v>5.31</v>
      </c>
      <c r="T32" s="16">
        <v>5</v>
      </c>
      <c r="U32" s="23">
        <f t="shared" si="1"/>
        <v>1499</v>
      </c>
      <c r="V32" s="5"/>
      <c r="W32" s="179"/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769928</v>
      </c>
      <c r="E33">
        <v>252274</v>
      </c>
      <c r="F33">
        <v>7.0371230000000002</v>
      </c>
      <c r="G33">
        <v>0</v>
      </c>
      <c r="H33">
        <v>100.282</v>
      </c>
      <c r="I33">
        <v>21.8</v>
      </c>
      <c r="J33">
        <v>70.900000000000006</v>
      </c>
      <c r="K33">
        <v>297</v>
      </c>
      <c r="L33">
        <v>1.0126999999999999</v>
      </c>
      <c r="M33">
        <v>96.936000000000007</v>
      </c>
      <c r="N33">
        <v>102.717</v>
      </c>
      <c r="O33">
        <v>100.001</v>
      </c>
      <c r="P33">
        <v>15.7</v>
      </c>
      <c r="Q33">
        <v>27.2</v>
      </c>
      <c r="R33">
        <v>21.4</v>
      </c>
      <c r="S33">
        <v>5.31</v>
      </c>
      <c r="T33" s="16">
        <v>4</v>
      </c>
      <c r="U33" s="23">
        <f t="shared" si="1"/>
        <v>1649</v>
      </c>
      <c r="V33" s="5"/>
      <c r="W33" s="179"/>
      <c r="X33" s="179"/>
      <c r="Y33" s="117">
        <f t="shared" si="0"/>
        <v>-100</v>
      </c>
    </row>
    <row r="34" spans="1:25">
      <c r="A34" s="16">
        <v>4</v>
      </c>
      <c r="B34" t="s">
        <v>146</v>
      </c>
      <c r="C34" t="s">
        <v>13</v>
      </c>
      <c r="D34">
        <v>768279</v>
      </c>
      <c r="E34">
        <v>252038</v>
      </c>
      <c r="F34">
        <v>6.8905979999999998</v>
      </c>
      <c r="G34">
        <v>0</v>
      </c>
      <c r="H34">
        <v>104.002</v>
      </c>
      <c r="I34">
        <v>22.6</v>
      </c>
      <c r="J34">
        <v>34.9</v>
      </c>
      <c r="K34">
        <v>289.8</v>
      </c>
      <c r="L34">
        <v>1.0125</v>
      </c>
      <c r="M34">
        <v>97.760999999999996</v>
      </c>
      <c r="N34">
        <v>105.904</v>
      </c>
      <c r="O34">
        <v>97.813999999999993</v>
      </c>
      <c r="P34">
        <v>13.6</v>
      </c>
      <c r="Q34">
        <v>31.6</v>
      </c>
      <c r="R34">
        <v>21</v>
      </c>
      <c r="S34">
        <v>5.31</v>
      </c>
      <c r="T34" s="16">
        <v>3</v>
      </c>
      <c r="U34" s="23">
        <f t="shared" si="1"/>
        <v>780</v>
      </c>
      <c r="V34" s="5"/>
      <c r="W34" s="118">
        <v>41737.426701388889</v>
      </c>
      <c r="X34" s="114">
        <v>768284</v>
      </c>
      <c r="Y34" s="117">
        <f t="shared" si="0"/>
        <v>6.5080524132099526E-4</v>
      </c>
    </row>
    <row r="35" spans="1:25">
      <c r="A35" s="16">
        <v>3</v>
      </c>
      <c r="B35" t="s">
        <v>147</v>
      </c>
      <c r="C35" t="s">
        <v>13</v>
      </c>
      <c r="D35">
        <v>767499</v>
      </c>
      <c r="E35">
        <v>251931</v>
      </c>
      <c r="F35">
        <v>7.6552519999999999</v>
      </c>
      <c r="G35">
        <v>0</v>
      </c>
      <c r="H35">
        <v>103.94</v>
      </c>
      <c r="I35">
        <v>20.9</v>
      </c>
      <c r="J35">
        <v>0.3</v>
      </c>
      <c r="K35">
        <v>12.2</v>
      </c>
      <c r="L35">
        <v>1.0152000000000001</v>
      </c>
      <c r="M35">
        <v>102.426</v>
      </c>
      <c r="N35">
        <v>106.461</v>
      </c>
      <c r="O35">
        <v>105.614</v>
      </c>
      <c r="P35">
        <v>10.3</v>
      </c>
      <c r="Q35">
        <v>32</v>
      </c>
      <c r="R35">
        <v>13.5</v>
      </c>
      <c r="S35">
        <v>5.3</v>
      </c>
      <c r="T35" s="16">
        <v>2</v>
      </c>
      <c r="U35" s="23">
        <f t="shared" si="1"/>
        <v>3</v>
      </c>
      <c r="V35" s="5"/>
      <c r="W35" s="118">
        <v>41706.394236111111</v>
      </c>
      <c r="X35" s="114">
        <v>767499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767496</v>
      </c>
      <c r="E36">
        <v>251931</v>
      </c>
      <c r="F36">
        <v>7.4372680000000004</v>
      </c>
      <c r="G36">
        <v>0</v>
      </c>
      <c r="H36">
        <v>101.595</v>
      </c>
      <c r="I36">
        <v>20.100000000000001</v>
      </c>
      <c r="J36">
        <v>50.2</v>
      </c>
      <c r="K36">
        <v>272.2</v>
      </c>
      <c r="L36">
        <v>1.0145999999999999</v>
      </c>
      <c r="M36">
        <v>98.769000000000005</v>
      </c>
      <c r="N36">
        <v>104.14700000000001</v>
      </c>
      <c r="O36">
        <v>102.85899999999999</v>
      </c>
      <c r="P36">
        <v>9.6999999999999993</v>
      </c>
      <c r="Q36">
        <v>27.6</v>
      </c>
      <c r="R36">
        <v>14.1</v>
      </c>
      <c r="S36">
        <v>5.31</v>
      </c>
      <c r="T36" s="16">
        <v>1</v>
      </c>
      <c r="U36" s="23">
        <f t="shared" si="1"/>
        <v>1169</v>
      </c>
      <c r="V36" s="5"/>
      <c r="W36" s="118">
        <v>41678.403229166666</v>
      </c>
      <c r="X36" s="114">
        <v>767496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766327</v>
      </c>
      <c r="E37">
        <v>251764</v>
      </c>
      <c r="F37">
        <v>7.09931</v>
      </c>
      <c r="G37">
        <v>0</v>
      </c>
      <c r="H37">
        <v>100.947</v>
      </c>
      <c r="I37">
        <v>21.1</v>
      </c>
      <c r="J37">
        <v>70</v>
      </c>
      <c r="K37">
        <v>295.60000000000002</v>
      </c>
      <c r="L37">
        <v>1.0128999999999999</v>
      </c>
      <c r="M37">
        <v>96.230999999999995</v>
      </c>
      <c r="N37">
        <v>103.60599999999999</v>
      </c>
      <c r="O37">
        <v>100.81699999999999</v>
      </c>
      <c r="P37">
        <v>13.6</v>
      </c>
      <c r="Q37">
        <v>27.6</v>
      </c>
      <c r="R37">
        <v>21.3</v>
      </c>
      <c r="S37">
        <v>5.31</v>
      </c>
      <c r="T37" s="1"/>
      <c r="U37" s="26"/>
      <c r="V37" s="5"/>
      <c r="W37" s="118">
        <v>41647.398460648146</v>
      </c>
      <c r="X37" s="114">
        <v>766331</v>
      </c>
      <c r="Y37" s="117">
        <f t="shared" si="2"/>
        <v>5.2197038600354517E-4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1"/>
      <c r="X38" s="201"/>
      <c r="Y38" s="2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1:W5"/>
    <mergeCell ref="X1:X5"/>
    <mergeCell ref="Y1:Y5"/>
    <mergeCell ref="W38:Y41"/>
    <mergeCell ref="W29:X33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:S15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B6" t="s">
        <v>554</v>
      </c>
      <c r="C6" t="s">
        <v>13</v>
      </c>
      <c r="D6">
        <v>48635</v>
      </c>
      <c r="E6">
        <v>424182</v>
      </c>
      <c r="F6">
        <v>7.2447660000000003</v>
      </c>
      <c r="G6">
        <v>7</v>
      </c>
      <c r="H6">
        <v>92.119</v>
      </c>
      <c r="I6">
        <v>23.5</v>
      </c>
      <c r="J6">
        <v>13</v>
      </c>
      <c r="K6">
        <v>29</v>
      </c>
      <c r="L6">
        <v>1.0130999999999999</v>
      </c>
      <c r="M6">
        <v>88.757000000000005</v>
      </c>
      <c r="N6">
        <v>94.072999999999993</v>
      </c>
      <c r="O6">
        <v>90.248000000000005</v>
      </c>
      <c r="P6">
        <v>19.899999999999999</v>
      </c>
      <c r="Q6">
        <v>28.4</v>
      </c>
      <c r="R6">
        <v>21.2</v>
      </c>
      <c r="S6">
        <v>5.38</v>
      </c>
      <c r="T6" s="22">
        <v>31</v>
      </c>
      <c r="U6" s="23">
        <f>D6-D7</f>
        <v>290</v>
      </c>
      <c r="V6" s="24">
        <v>1</v>
      </c>
      <c r="W6" s="112"/>
      <c r="X6" s="112"/>
      <c r="Y6" s="117"/>
    </row>
    <row r="7" spans="1:25">
      <c r="A7" s="16">
        <v>31</v>
      </c>
      <c r="B7" t="s">
        <v>555</v>
      </c>
      <c r="C7" t="s">
        <v>13</v>
      </c>
      <c r="D7">
        <v>48345</v>
      </c>
      <c r="E7">
        <v>424143</v>
      </c>
      <c r="F7">
        <v>7.4124829999999999</v>
      </c>
      <c r="G7">
        <v>7</v>
      </c>
      <c r="H7">
        <v>92.628</v>
      </c>
      <c r="I7">
        <v>23.7</v>
      </c>
      <c r="J7">
        <v>17.2</v>
      </c>
      <c r="K7">
        <v>61.7</v>
      </c>
      <c r="L7">
        <v>1.0134000000000001</v>
      </c>
      <c r="M7">
        <v>91.046000000000006</v>
      </c>
      <c r="N7">
        <v>94.744</v>
      </c>
      <c r="O7">
        <v>92.695999999999998</v>
      </c>
      <c r="P7">
        <v>20.9</v>
      </c>
      <c r="Q7">
        <v>29.6</v>
      </c>
      <c r="R7">
        <v>21.5</v>
      </c>
      <c r="S7">
        <v>5.39</v>
      </c>
      <c r="T7" s="16">
        <v>30</v>
      </c>
      <c r="U7" s="23">
        <f>D7-D8</f>
        <v>396</v>
      </c>
      <c r="V7" s="4"/>
      <c r="W7" s="112"/>
      <c r="X7" s="112"/>
      <c r="Y7" s="117"/>
    </row>
    <row r="8" spans="1:25">
      <c r="A8" s="16">
        <v>30</v>
      </c>
      <c r="B8" t="s">
        <v>150</v>
      </c>
      <c r="C8" t="s">
        <v>13</v>
      </c>
      <c r="D8">
        <v>47949</v>
      </c>
      <c r="E8">
        <v>424089</v>
      </c>
      <c r="F8">
        <v>7.3860900000000003</v>
      </c>
      <c r="G8">
        <v>7</v>
      </c>
      <c r="H8">
        <v>90.013000000000005</v>
      </c>
      <c r="I8">
        <v>23.3</v>
      </c>
      <c r="J8">
        <v>28.7</v>
      </c>
      <c r="K8">
        <v>63.9</v>
      </c>
      <c r="L8">
        <v>1.0134000000000001</v>
      </c>
      <c r="M8">
        <v>85.551000000000002</v>
      </c>
      <c r="N8">
        <v>93.227999999999994</v>
      </c>
      <c r="O8">
        <v>92.146000000000001</v>
      </c>
      <c r="P8">
        <v>19.7</v>
      </c>
      <c r="Q8">
        <v>28.2</v>
      </c>
      <c r="R8">
        <v>21</v>
      </c>
      <c r="S8">
        <v>5.38</v>
      </c>
      <c r="T8" s="16">
        <v>29</v>
      </c>
      <c r="U8" s="23">
        <f>D8-D9</f>
        <v>677</v>
      </c>
      <c r="V8" s="4"/>
      <c r="W8" s="112"/>
      <c r="X8" s="112"/>
      <c r="Y8" s="117"/>
    </row>
    <row r="9" spans="1:25" s="25" customFormat="1">
      <c r="A9" s="21">
        <v>29</v>
      </c>
      <c r="B9" t="s">
        <v>151</v>
      </c>
      <c r="C9" t="s">
        <v>13</v>
      </c>
      <c r="D9">
        <v>47272</v>
      </c>
      <c r="E9">
        <v>423994</v>
      </c>
      <c r="F9">
        <v>7.0571929999999998</v>
      </c>
      <c r="G9">
        <v>7</v>
      </c>
      <c r="H9">
        <v>88.975999999999999</v>
      </c>
      <c r="I9">
        <v>23.6</v>
      </c>
      <c r="J9">
        <v>28.9</v>
      </c>
      <c r="K9">
        <v>64.5</v>
      </c>
      <c r="L9">
        <v>1.0126999999999999</v>
      </c>
      <c r="M9">
        <v>85.063000000000002</v>
      </c>
      <c r="N9">
        <v>92.754000000000005</v>
      </c>
      <c r="O9">
        <v>87.718999999999994</v>
      </c>
      <c r="P9">
        <v>20.5</v>
      </c>
      <c r="Q9">
        <v>26.6</v>
      </c>
      <c r="R9">
        <v>21.4</v>
      </c>
      <c r="S9">
        <v>5.39</v>
      </c>
      <c r="T9" s="22">
        <v>28</v>
      </c>
      <c r="U9" s="23">
        <f t="shared" ref="U9:U36" si="0">D9-D10</f>
        <v>681</v>
      </c>
      <c r="V9" s="24">
        <v>29</v>
      </c>
      <c r="W9" s="113"/>
      <c r="X9" s="113"/>
      <c r="Y9" s="117"/>
    </row>
    <row r="10" spans="1:25">
      <c r="A10" s="16">
        <v>28</v>
      </c>
      <c r="B10" t="s">
        <v>152</v>
      </c>
      <c r="C10" t="s">
        <v>13</v>
      </c>
      <c r="D10">
        <v>46591</v>
      </c>
      <c r="E10">
        <v>423898</v>
      </c>
      <c r="F10">
        <v>7.0137400000000003</v>
      </c>
      <c r="G10">
        <v>7</v>
      </c>
      <c r="H10">
        <v>88.936999999999998</v>
      </c>
      <c r="I10">
        <v>23.2</v>
      </c>
      <c r="J10">
        <v>29</v>
      </c>
      <c r="K10">
        <v>60.7</v>
      </c>
      <c r="L10">
        <v>1.0126999999999999</v>
      </c>
      <c r="M10">
        <v>85.47</v>
      </c>
      <c r="N10">
        <v>91.433000000000007</v>
      </c>
      <c r="O10">
        <v>86.924999999999997</v>
      </c>
      <c r="P10">
        <v>19.7</v>
      </c>
      <c r="Q10">
        <v>27.7</v>
      </c>
      <c r="R10">
        <v>20.9</v>
      </c>
      <c r="S10">
        <v>5.39</v>
      </c>
      <c r="T10" s="16">
        <v>27</v>
      </c>
      <c r="U10" s="23">
        <f t="shared" si="0"/>
        <v>684</v>
      </c>
      <c r="V10" s="16"/>
      <c r="W10" s="112"/>
      <c r="X10" s="112"/>
      <c r="Y10" s="117"/>
    </row>
    <row r="11" spans="1:25">
      <c r="A11" s="16">
        <v>27</v>
      </c>
      <c r="B11" t="s">
        <v>153</v>
      </c>
      <c r="C11" t="s">
        <v>13</v>
      </c>
      <c r="D11">
        <v>45907</v>
      </c>
      <c r="E11">
        <v>423802</v>
      </c>
      <c r="F11">
        <v>7.0834080000000004</v>
      </c>
      <c r="G11">
        <v>7</v>
      </c>
      <c r="H11">
        <v>88.667000000000002</v>
      </c>
      <c r="I11">
        <v>23.2</v>
      </c>
      <c r="J11">
        <v>28.4</v>
      </c>
      <c r="K11">
        <v>62.2</v>
      </c>
      <c r="L11">
        <v>1.0128999999999999</v>
      </c>
      <c r="M11">
        <v>85.551000000000002</v>
      </c>
      <c r="N11">
        <v>92.171000000000006</v>
      </c>
      <c r="O11">
        <v>87.707999999999998</v>
      </c>
      <c r="P11">
        <v>19.5</v>
      </c>
      <c r="Q11">
        <v>27.6</v>
      </c>
      <c r="R11">
        <v>20.3</v>
      </c>
      <c r="S11">
        <v>5.39</v>
      </c>
      <c r="T11" s="16">
        <v>26</v>
      </c>
      <c r="U11" s="23">
        <f t="shared" si="0"/>
        <v>671</v>
      </c>
      <c r="V11" s="16"/>
      <c r="W11" s="112"/>
      <c r="X11" s="112"/>
      <c r="Y11" s="117"/>
    </row>
    <row r="12" spans="1:25">
      <c r="A12" s="16">
        <v>26</v>
      </c>
      <c r="B12" t="s">
        <v>154</v>
      </c>
      <c r="C12" t="s">
        <v>13</v>
      </c>
      <c r="D12">
        <v>45236</v>
      </c>
      <c r="E12">
        <v>423707</v>
      </c>
      <c r="F12">
        <v>6.9133290000000001</v>
      </c>
      <c r="G12">
        <v>7</v>
      </c>
      <c r="H12">
        <v>87.941000000000003</v>
      </c>
      <c r="I12">
        <v>22.9</v>
      </c>
      <c r="J12">
        <v>27.6</v>
      </c>
      <c r="K12">
        <v>62.7</v>
      </c>
      <c r="L12">
        <v>1.0124</v>
      </c>
      <c r="M12">
        <v>84.159000000000006</v>
      </c>
      <c r="N12">
        <v>91.013999999999996</v>
      </c>
      <c r="O12">
        <v>85.650999999999996</v>
      </c>
      <c r="P12">
        <v>18.7</v>
      </c>
      <c r="Q12">
        <v>26.4</v>
      </c>
      <c r="R12">
        <v>21.2</v>
      </c>
      <c r="S12">
        <v>5.39</v>
      </c>
      <c r="T12" s="16">
        <v>25</v>
      </c>
      <c r="U12" s="23">
        <f t="shared" si="0"/>
        <v>649</v>
      </c>
      <c r="V12" s="16"/>
      <c r="W12" s="122"/>
      <c r="X12" s="122"/>
      <c r="Y12" s="117"/>
    </row>
    <row r="13" spans="1:25">
      <c r="A13" s="16">
        <v>25</v>
      </c>
      <c r="B13" t="s">
        <v>155</v>
      </c>
      <c r="C13" t="s">
        <v>13</v>
      </c>
      <c r="D13">
        <v>44587</v>
      </c>
      <c r="E13">
        <v>423614</v>
      </c>
      <c r="F13">
        <v>6.9527219999999996</v>
      </c>
      <c r="G13">
        <v>7</v>
      </c>
      <c r="H13">
        <v>91.891999999999996</v>
      </c>
      <c r="I13">
        <v>22.2</v>
      </c>
      <c r="J13">
        <v>15.3</v>
      </c>
      <c r="K13">
        <v>66</v>
      </c>
      <c r="L13">
        <v>1.0125</v>
      </c>
      <c r="M13">
        <v>85.578000000000003</v>
      </c>
      <c r="N13">
        <v>94.051000000000002</v>
      </c>
      <c r="O13">
        <v>86.206000000000003</v>
      </c>
      <c r="P13">
        <v>18.399999999999999</v>
      </c>
      <c r="Q13">
        <v>27.4</v>
      </c>
      <c r="R13">
        <v>21.2</v>
      </c>
      <c r="S13">
        <v>5.39</v>
      </c>
      <c r="T13" s="16">
        <v>24</v>
      </c>
      <c r="U13" s="23">
        <f t="shared" si="0"/>
        <v>351</v>
      </c>
      <c r="V13" s="16"/>
      <c r="W13" s="115"/>
      <c r="X13" s="115"/>
      <c r="Y13" s="121"/>
    </row>
    <row r="14" spans="1:25">
      <c r="A14" s="16">
        <v>24</v>
      </c>
      <c r="B14" t="s">
        <v>156</v>
      </c>
      <c r="C14" t="s">
        <v>13</v>
      </c>
      <c r="D14">
        <v>44236</v>
      </c>
      <c r="E14">
        <v>423566</v>
      </c>
      <c r="F14">
        <v>7.4411949999999996</v>
      </c>
      <c r="G14">
        <v>7</v>
      </c>
      <c r="H14">
        <v>91.94</v>
      </c>
      <c r="I14">
        <v>23.4</v>
      </c>
      <c r="J14">
        <v>18.3</v>
      </c>
      <c r="K14">
        <v>65.2</v>
      </c>
      <c r="L14">
        <v>1.0136000000000001</v>
      </c>
      <c r="M14">
        <v>89.894000000000005</v>
      </c>
      <c r="N14">
        <v>94.587999999999994</v>
      </c>
      <c r="O14">
        <v>92.659000000000006</v>
      </c>
      <c r="P14">
        <v>18.899999999999999</v>
      </c>
      <c r="Q14">
        <v>29.7</v>
      </c>
      <c r="R14">
        <v>20.3</v>
      </c>
      <c r="S14">
        <v>5.39</v>
      </c>
      <c r="T14" s="16">
        <v>23</v>
      </c>
      <c r="U14" s="23">
        <f t="shared" si="0"/>
        <v>424</v>
      </c>
      <c r="V14" s="16"/>
      <c r="W14" s="115"/>
      <c r="X14" s="115"/>
      <c r="Y14" s="121"/>
    </row>
    <row r="15" spans="1:25">
      <c r="A15" s="16">
        <v>23</v>
      </c>
      <c r="B15" t="s">
        <v>157</v>
      </c>
      <c r="C15" t="s">
        <v>13</v>
      </c>
      <c r="D15">
        <v>43812</v>
      </c>
      <c r="E15">
        <v>423508</v>
      </c>
      <c r="F15">
        <v>7.2318610000000003</v>
      </c>
      <c r="G15">
        <v>7</v>
      </c>
      <c r="H15">
        <v>90.177000000000007</v>
      </c>
      <c r="I15">
        <v>23.5</v>
      </c>
      <c r="J15">
        <v>28.4</v>
      </c>
      <c r="K15">
        <v>66.5</v>
      </c>
      <c r="L15">
        <v>1.0128999999999999</v>
      </c>
      <c r="M15">
        <v>86.944000000000003</v>
      </c>
      <c r="N15">
        <v>92.790999999999997</v>
      </c>
      <c r="O15">
        <v>90.545000000000002</v>
      </c>
      <c r="P15">
        <v>20.6</v>
      </c>
      <c r="Q15">
        <v>28</v>
      </c>
      <c r="R15">
        <v>22.5</v>
      </c>
      <c r="S15">
        <v>5.39</v>
      </c>
      <c r="T15" s="16">
        <v>22</v>
      </c>
      <c r="U15" s="23">
        <f t="shared" si="0"/>
        <v>670</v>
      </c>
      <c r="V15" s="16"/>
      <c r="W15" s="115"/>
      <c r="X15" s="115"/>
      <c r="Y15" s="121"/>
    </row>
    <row r="16" spans="1:25" s="25" customFormat="1">
      <c r="A16" s="21">
        <v>22</v>
      </c>
      <c r="B16" t="s">
        <v>158</v>
      </c>
      <c r="C16" t="s">
        <v>13</v>
      </c>
      <c r="D16">
        <v>43142</v>
      </c>
      <c r="E16">
        <v>423415</v>
      </c>
      <c r="F16">
        <v>7.0666659999999997</v>
      </c>
      <c r="G16">
        <v>7</v>
      </c>
      <c r="H16">
        <v>89.296999999999997</v>
      </c>
      <c r="I16">
        <v>23</v>
      </c>
      <c r="J16">
        <v>29.4</v>
      </c>
      <c r="K16">
        <v>65.099999999999994</v>
      </c>
      <c r="L16">
        <v>1.0126999999999999</v>
      </c>
      <c r="M16">
        <v>85.234999999999999</v>
      </c>
      <c r="N16">
        <v>92.311000000000007</v>
      </c>
      <c r="O16">
        <v>87.736000000000004</v>
      </c>
      <c r="P16">
        <v>19.8</v>
      </c>
      <c r="Q16">
        <v>27.2</v>
      </c>
      <c r="R16">
        <v>21.1</v>
      </c>
      <c r="S16">
        <v>5.39</v>
      </c>
      <c r="T16" s="22">
        <v>21</v>
      </c>
      <c r="U16" s="23">
        <f t="shared" si="0"/>
        <v>691</v>
      </c>
      <c r="V16" s="24">
        <v>22</v>
      </c>
      <c r="W16" s="115"/>
      <c r="X16" s="115"/>
      <c r="Y16" s="121"/>
    </row>
    <row r="17" spans="1:25">
      <c r="A17" s="16">
        <v>21</v>
      </c>
      <c r="B17" t="s">
        <v>159</v>
      </c>
      <c r="C17" t="s">
        <v>13</v>
      </c>
      <c r="D17">
        <v>42451</v>
      </c>
      <c r="E17">
        <v>423317</v>
      </c>
      <c r="F17">
        <v>7.0250149999999998</v>
      </c>
      <c r="G17">
        <v>7</v>
      </c>
      <c r="H17">
        <v>88.938999999999993</v>
      </c>
      <c r="I17">
        <v>22.6</v>
      </c>
      <c r="J17">
        <v>29.9</v>
      </c>
      <c r="K17">
        <v>68.900000000000006</v>
      </c>
      <c r="L17">
        <v>1.0125999999999999</v>
      </c>
      <c r="M17">
        <v>86.477000000000004</v>
      </c>
      <c r="N17">
        <v>91.751999999999995</v>
      </c>
      <c r="O17">
        <v>87.444999999999993</v>
      </c>
      <c r="P17">
        <v>19.7</v>
      </c>
      <c r="Q17">
        <v>26.2</v>
      </c>
      <c r="R17">
        <v>21.9</v>
      </c>
      <c r="S17">
        <v>5.39</v>
      </c>
      <c r="T17" s="16">
        <v>20</v>
      </c>
      <c r="U17" s="23">
        <f t="shared" si="0"/>
        <v>706</v>
      </c>
      <c r="V17" s="16"/>
      <c r="W17" s="115"/>
      <c r="X17" s="115"/>
      <c r="Y17" s="121"/>
    </row>
    <row r="18" spans="1:25">
      <c r="A18" s="16">
        <v>20</v>
      </c>
      <c r="B18" t="s">
        <v>160</v>
      </c>
      <c r="C18" t="s">
        <v>13</v>
      </c>
      <c r="D18">
        <v>41745</v>
      </c>
      <c r="E18">
        <v>423218</v>
      </c>
      <c r="F18">
        <v>7.0590599999999997</v>
      </c>
      <c r="G18">
        <v>7</v>
      </c>
      <c r="H18">
        <v>88.777000000000001</v>
      </c>
      <c r="I18">
        <v>23</v>
      </c>
      <c r="J18">
        <v>29.5</v>
      </c>
      <c r="K18">
        <v>68.900000000000006</v>
      </c>
      <c r="L18">
        <v>1.0126999999999999</v>
      </c>
      <c r="M18">
        <v>86.221000000000004</v>
      </c>
      <c r="N18">
        <v>90.813999999999993</v>
      </c>
      <c r="O18">
        <v>87.843999999999994</v>
      </c>
      <c r="P18">
        <v>20.2</v>
      </c>
      <c r="Q18">
        <v>26.4</v>
      </c>
      <c r="R18">
        <v>21.7</v>
      </c>
      <c r="S18">
        <v>5.39</v>
      </c>
      <c r="T18" s="16">
        <v>19</v>
      </c>
      <c r="U18" s="23">
        <f t="shared" si="0"/>
        <v>700</v>
      </c>
      <c r="V18" s="16"/>
      <c r="W18" s="115"/>
      <c r="X18" s="115"/>
      <c r="Y18" s="121"/>
    </row>
    <row r="19" spans="1:25">
      <c r="A19" s="16">
        <v>19</v>
      </c>
      <c r="B19" t="s">
        <v>161</v>
      </c>
      <c r="C19" t="s">
        <v>13</v>
      </c>
      <c r="D19">
        <v>41045</v>
      </c>
      <c r="E19">
        <v>423119</v>
      </c>
      <c r="F19">
        <v>7.0750380000000002</v>
      </c>
      <c r="G19">
        <v>7</v>
      </c>
      <c r="H19">
        <v>89.281999999999996</v>
      </c>
      <c r="I19">
        <v>22.8</v>
      </c>
      <c r="J19">
        <v>30.2</v>
      </c>
      <c r="K19">
        <v>66.099999999999994</v>
      </c>
      <c r="L19">
        <v>1.0125999999999999</v>
      </c>
      <c r="M19">
        <v>86.733000000000004</v>
      </c>
      <c r="N19">
        <v>91.301000000000002</v>
      </c>
      <c r="O19">
        <v>88.225999999999999</v>
      </c>
      <c r="P19">
        <v>18.8</v>
      </c>
      <c r="Q19">
        <v>28.6</v>
      </c>
      <c r="R19">
        <v>22.1</v>
      </c>
      <c r="S19">
        <v>5.39</v>
      </c>
      <c r="T19" s="16">
        <v>18</v>
      </c>
      <c r="U19" s="23">
        <f t="shared" si="0"/>
        <v>715</v>
      </c>
      <c r="V19" s="16"/>
      <c r="W19" s="115"/>
      <c r="X19" s="115"/>
      <c r="Y19" s="121"/>
    </row>
    <row r="20" spans="1:25">
      <c r="A20" s="16">
        <v>18</v>
      </c>
      <c r="B20" t="s">
        <v>162</v>
      </c>
      <c r="C20" t="s">
        <v>13</v>
      </c>
      <c r="D20">
        <v>40330</v>
      </c>
      <c r="E20">
        <v>423019</v>
      </c>
      <c r="F20">
        <v>7.2178079999999998</v>
      </c>
      <c r="G20">
        <v>7</v>
      </c>
      <c r="H20">
        <v>91.754000000000005</v>
      </c>
      <c r="I20">
        <v>24</v>
      </c>
      <c r="J20">
        <v>17.600000000000001</v>
      </c>
      <c r="K20">
        <v>54.8</v>
      </c>
      <c r="L20">
        <v>1.0130999999999999</v>
      </c>
      <c r="M20">
        <v>87.441999999999993</v>
      </c>
      <c r="N20">
        <v>93.554000000000002</v>
      </c>
      <c r="O20">
        <v>89.741</v>
      </c>
      <c r="P20">
        <v>17.5</v>
      </c>
      <c r="Q20">
        <v>33.200000000000003</v>
      </c>
      <c r="R20">
        <v>20.8</v>
      </c>
      <c r="S20">
        <v>5.39</v>
      </c>
      <c r="T20" s="16">
        <v>17</v>
      </c>
      <c r="U20" s="23">
        <f t="shared" si="0"/>
        <v>418</v>
      </c>
      <c r="V20" s="16"/>
      <c r="W20" s="119"/>
      <c r="X20" s="119"/>
      <c r="Y20" s="117"/>
    </row>
    <row r="21" spans="1:25">
      <c r="A21" s="16">
        <v>17</v>
      </c>
      <c r="B21" t="s">
        <v>163</v>
      </c>
      <c r="C21" t="s">
        <v>13</v>
      </c>
      <c r="D21">
        <v>39912</v>
      </c>
      <c r="E21">
        <v>422961</v>
      </c>
      <c r="F21">
        <v>7.5057479999999996</v>
      </c>
      <c r="G21">
        <v>7</v>
      </c>
      <c r="H21">
        <v>92.363</v>
      </c>
      <c r="I21">
        <v>21.6</v>
      </c>
      <c r="J21">
        <v>9.9</v>
      </c>
      <c r="K21">
        <v>64.900000000000006</v>
      </c>
      <c r="L21">
        <v>1.0142</v>
      </c>
      <c r="M21">
        <v>89.436000000000007</v>
      </c>
      <c r="N21">
        <v>94.808999999999997</v>
      </c>
      <c r="O21">
        <v>92.51</v>
      </c>
      <c r="P21">
        <v>17.100000000000001</v>
      </c>
      <c r="Q21">
        <v>29.4</v>
      </c>
      <c r="R21">
        <v>17.5</v>
      </c>
      <c r="S21">
        <v>5.39</v>
      </c>
      <c r="T21" s="16">
        <v>16</v>
      </c>
      <c r="U21" s="23">
        <f t="shared" si="0"/>
        <v>234</v>
      </c>
      <c r="V21" s="16"/>
      <c r="W21" s="114"/>
      <c r="X21" s="114"/>
      <c r="Y21" s="117"/>
    </row>
    <row r="22" spans="1:25">
      <c r="A22" s="16">
        <v>16</v>
      </c>
      <c r="B22" t="s">
        <v>164</v>
      </c>
      <c r="C22" t="s">
        <v>13</v>
      </c>
      <c r="D22">
        <v>39678</v>
      </c>
      <c r="E22">
        <v>422929</v>
      </c>
      <c r="F22">
        <v>7.2577439999999998</v>
      </c>
      <c r="G22">
        <v>7</v>
      </c>
      <c r="H22">
        <v>90.266999999999996</v>
      </c>
      <c r="I22">
        <v>22.7</v>
      </c>
      <c r="J22">
        <v>26.3</v>
      </c>
      <c r="K22">
        <v>68.2</v>
      </c>
      <c r="L22">
        <v>1.0130999999999999</v>
      </c>
      <c r="M22">
        <v>87.465999999999994</v>
      </c>
      <c r="N22">
        <v>92.882000000000005</v>
      </c>
      <c r="O22">
        <v>90.498999999999995</v>
      </c>
      <c r="P22">
        <v>19.899999999999999</v>
      </c>
      <c r="Q22">
        <v>27.9</v>
      </c>
      <c r="R22">
        <v>21.4</v>
      </c>
      <c r="S22">
        <v>5.39</v>
      </c>
      <c r="T22" s="16">
        <v>15</v>
      </c>
      <c r="U22" s="23">
        <f t="shared" si="0"/>
        <v>618</v>
      </c>
      <c r="V22" s="16"/>
      <c r="W22" s="114"/>
      <c r="X22" s="114"/>
      <c r="Y22" s="117"/>
    </row>
    <row r="23" spans="1:25" s="25" customFormat="1">
      <c r="A23" s="21">
        <v>15</v>
      </c>
      <c r="B23" t="s">
        <v>165</v>
      </c>
      <c r="C23" t="s">
        <v>13</v>
      </c>
      <c r="D23">
        <v>39060</v>
      </c>
      <c r="E23">
        <v>422843</v>
      </c>
      <c r="F23">
        <v>7.2666190000000004</v>
      </c>
      <c r="G23">
        <v>7</v>
      </c>
      <c r="H23">
        <v>89.56</v>
      </c>
      <c r="I23">
        <v>22.4</v>
      </c>
      <c r="J23">
        <v>29.6</v>
      </c>
      <c r="K23">
        <v>69.2</v>
      </c>
      <c r="L23">
        <v>1.0130999999999999</v>
      </c>
      <c r="M23">
        <v>86.301000000000002</v>
      </c>
      <c r="N23">
        <v>92.974000000000004</v>
      </c>
      <c r="O23">
        <v>90.802000000000007</v>
      </c>
      <c r="P23">
        <v>19.600000000000001</v>
      </c>
      <c r="Q23">
        <v>28.7</v>
      </c>
      <c r="R23">
        <v>21.9</v>
      </c>
      <c r="S23">
        <v>5.39</v>
      </c>
      <c r="T23" s="22">
        <v>14</v>
      </c>
      <c r="U23" s="23">
        <f t="shared" si="0"/>
        <v>694</v>
      </c>
      <c r="V23" s="24">
        <v>15</v>
      </c>
      <c r="W23" s="114"/>
      <c r="X23" s="114"/>
      <c r="Y23" s="117"/>
    </row>
    <row r="24" spans="1:25">
      <c r="A24" s="16">
        <v>14</v>
      </c>
      <c r="B24" t="s">
        <v>166</v>
      </c>
      <c r="C24" t="s">
        <v>13</v>
      </c>
      <c r="D24">
        <v>38366</v>
      </c>
      <c r="E24">
        <v>422746</v>
      </c>
      <c r="F24">
        <v>7.0158820000000004</v>
      </c>
      <c r="G24">
        <v>7</v>
      </c>
      <c r="H24">
        <v>88.826999999999998</v>
      </c>
      <c r="I24">
        <v>23.3</v>
      </c>
      <c r="J24">
        <v>31.4</v>
      </c>
      <c r="K24">
        <v>68.400000000000006</v>
      </c>
      <c r="L24">
        <v>1.0125</v>
      </c>
      <c r="M24">
        <v>86.421000000000006</v>
      </c>
      <c r="N24">
        <v>91.281999999999996</v>
      </c>
      <c r="O24">
        <v>87.424000000000007</v>
      </c>
      <c r="P24">
        <v>19.5</v>
      </c>
      <c r="Q24">
        <v>27.4</v>
      </c>
      <c r="R24">
        <v>22.2</v>
      </c>
      <c r="S24">
        <v>5.39</v>
      </c>
      <c r="T24" s="16">
        <v>13</v>
      </c>
      <c r="U24" s="23">
        <f>D24-D25</f>
        <v>745</v>
      </c>
      <c r="V24" s="16"/>
      <c r="W24" s="114"/>
      <c r="X24" s="114"/>
      <c r="Y24" s="117"/>
    </row>
    <row r="25" spans="1:25">
      <c r="A25" s="16">
        <v>13</v>
      </c>
      <c r="B25" t="s">
        <v>167</v>
      </c>
      <c r="C25" t="s">
        <v>13</v>
      </c>
      <c r="D25">
        <v>37621</v>
      </c>
      <c r="E25">
        <v>422641</v>
      </c>
      <c r="F25">
        <v>7.165095</v>
      </c>
      <c r="G25">
        <v>7</v>
      </c>
      <c r="H25">
        <v>89.751999999999995</v>
      </c>
      <c r="I25">
        <v>22.7</v>
      </c>
      <c r="J25">
        <v>32</v>
      </c>
      <c r="K25">
        <v>65.400000000000006</v>
      </c>
      <c r="L25">
        <v>1.0129999999999999</v>
      </c>
      <c r="M25">
        <v>86.316999999999993</v>
      </c>
      <c r="N25">
        <v>92.555999999999997</v>
      </c>
      <c r="O25">
        <v>89.087999999999994</v>
      </c>
      <c r="P25">
        <v>20.6</v>
      </c>
      <c r="Q25">
        <v>26.5</v>
      </c>
      <c r="R25">
        <v>21</v>
      </c>
      <c r="S25">
        <v>5.4</v>
      </c>
      <c r="T25" s="16">
        <v>12</v>
      </c>
      <c r="U25" s="23">
        <f>D25-D26</f>
        <v>753</v>
      </c>
      <c r="V25" s="16"/>
      <c r="W25" s="114"/>
      <c r="X25" s="114"/>
      <c r="Y25" s="117"/>
    </row>
    <row r="26" spans="1:25">
      <c r="A26" s="16">
        <v>12</v>
      </c>
      <c r="B26" t="s">
        <v>168</v>
      </c>
      <c r="C26" t="s">
        <v>13</v>
      </c>
      <c r="D26">
        <v>36868</v>
      </c>
      <c r="E26">
        <v>422536</v>
      </c>
      <c r="F26">
        <v>7.1740810000000002</v>
      </c>
      <c r="G26">
        <v>7</v>
      </c>
      <c r="H26">
        <v>90.353999999999999</v>
      </c>
      <c r="I26">
        <v>23.5</v>
      </c>
      <c r="J26">
        <v>29.9</v>
      </c>
      <c r="K26">
        <v>67.8</v>
      </c>
      <c r="L26">
        <v>1.0128999999999999</v>
      </c>
      <c r="M26">
        <v>87.936000000000007</v>
      </c>
      <c r="N26">
        <v>92.05</v>
      </c>
      <c r="O26">
        <v>89.513999999999996</v>
      </c>
      <c r="P26">
        <v>20.6</v>
      </c>
      <c r="Q26">
        <v>28.8</v>
      </c>
      <c r="R26">
        <v>21.9</v>
      </c>
      <c r="S26">
        <v>5.4</v>
      </c>
      <c r="T26" s="16">
        <v>11</v>
      </c>
      <c r="U26" s="23">
        <f t="shared" si="0"/>
        <v>706</v>
      </c>
      <c r="V26" s="16"/>
      <c r="W26" s="118"/>
      <c r="X26" s="114"/>
      <c r="Y26" s="117"/>
    </row>
    <row r="27" spans="1:25">
      <c r="A27" s="16">
        <v>11</v>
      </c>
      <c r="B27" t="s">
        <v>169</v>
      </c>
      <c r="C27" t="s">
        <v>13</v>
      </c>
      <c r="D27">
        <v>36162</v>
      </c>
      <c r="E27">
        <v>422438</v>
      </c>
      <c r="F27">
        <v>7.1638489999999999</v>
      </c>
      <c r="G27">
        <v>7</v>
      </c>
      <c r="H27">
        <v>92.596000000000004</v>
      </c>
      <c r="I27">
        <v>22.8</v>
      </c>
      <c r="J27">
        <v>13.8</v>
      </c>
      <c r="K27">
        <v>60.6</v>
      </c>
      <c r="L27">
        <v>1.0129999999999999</v>
      </c>
      <c r="M27">
        <v>88.519000000000005</v>
      </c>
      <c r="N27">
        <v>94.373000000000005</v>
      </c>
      <c r="O27">
        <v>88.915000000000006</v>
      </c>
      <c r="P27">
        <v>19.399999999999999</v>
      </c>
      <c r="Q27">
        <v>29.5</v>
      </c>
      <c r="R27">
        <v>20.6</v>
      </c>
      <c r="S27">
        <v>5.4</v>
      </c>
      <c r="T27" s="16">
        <v>10</v>
      </c>
      <c r="U27" s="23">
        <f t="shared" si="0"/>
        <v>312</v>
      </c>
      <c r="V27" s="16"/>
      <c r="W27" s="118"/>
      <c r="X27" s="114"/>
      <c r="Y27" s="117"/>
    </row>
    <row r="28" spans="1:25">
      <c r="A28" s="16">
        <v>10</v>
      </c>
      <c r="B28" t="s">
        <v>170</v>
      </c>
      <c r="C28" t="s">
        <v>13</v>
      </c>
      <c r="D28">
        <v>35850</v>
      </c>
      <c r="E28">
        <v>422395</v>
      </c>
      <c r="F28">
        <v>7.5132680000000001</v>
      </c>
      <c r="G28">
        <v>7</v>
      </c>
      <c r="H28">
        <v>92.721999999999994</v>
      </c>
      <c r="I28">
        <v>22.2</v>
      </c>
      <c r="J28">
        <v>16.2</v>
      </c>
      <c r="K28">
        <v>57.6</v>
      </c>
      <c r="L28">
        <v>1.0139</v>
      </c>
      <c r="M28">
        <v>90.679000000000002</v>
      </c>
      <c r="N28">
        <v>94.57</v>
      </c>
      <c r="O28">
        <v>93.492999999999995</v>
      </c>
      <c r="P28">
        <v>18.399999999999999</v>
      </c>
      <c r="Q28">
        <v>28.1</v>
      </c>
      <c r="R28">
        <v>19.899999999999999</v>
      </c>
      <c r="S28">
        <v>5.4</v>
      </c>
      <c r="T28" s="16">
        <v>9</v>
      </c>
      <c r="U28" s="23">
        <f t="shared" si="0"/>
        <v>368</v>
      </c>
      <c r="V28" s="16"/>
      <c r="W28" s="118"/>
      <c r="X28" s="114"/>
      <c r="Y28" s="117"/>
    </row>
    <row r="29" spans="1:25">
      <c r="A29" s="16">
        <v>9</v>
      </c>
      <c r="B29" t="s">
        <v>171</v>
      </c>
      <c r="C29" t="s">
        <v>13</v>
      </c>
      <c r="D29">
        <v>35482</v>
      </c>
      <c r="E29">
        <v>422345</v>
      </c>
      <c r="F29">
        <v>7.4039590000000004</v>
      </c>
      <c r="G29">
        <v>7</v>
      </c>
      <c r="H29">
        <v>91.022000000000006</v>
      </c>
      <c r="I29">
        <v>21.9</v>
      </c>
      <c r="J29">
        <v>28.1</v>
      </c>
      <c r="K29">
        <v>71.599999999999994</v>
      </c>
      <c r="L29">
        <v>1.0135000000000001</v>
      </c>
      <c r="M29">
        <v>87.748000000000005</v>
      </c>
      <c r="N29">
        <v>94.015000000000001</v>
      </c>
      <c r="O29">
        <v>92.185000000000002</v>
      </c>
      <c r="P29">
        <v>19.3</v>
      </c>
      <c r="Q29">
        <v>25.3</v>
      </c>
      <c r="R29">
        <v>20.399999999999999</v>
      </c>
      <c r="S29">
        <v>5.4</v>
      </c>
      <c r="T29" s="16">
        <v>8</v>
      </c>
      <c r="U29" s="23">
        <f t="shared" si="0"/>
        <v>662</v>
      </c>
      <c r="V29" s="16"/>
      <c r="W29" s="123"/>
      <c r="X29" s="123"/>
      <c r="Y29" s="117"/>
    </row>
    <row r="30" spans="1:25" s="25" customFormat="1">
      <c r="A30" s="21">
        <v>8</v>
      </c>
      <c r="B30" t="s">
        <v>142</v>
      </c>
      <c r="C30" t="s">
        <v>13</v>
      </c>
      <c r="D30">
        <v>34820</v>
      </c>
      <c r="E30">
        <v>422254</v>
      </c>
      <c r="F30">
        <v>7.2070449999999999</v>
      </c>
      <c r="G30">
        <v>7</v>
      </c>
      <c r="H30">
        <v>90.387</v>
      </c>
      <c r="I30">
        <v>22.4</v>
      </c>
      <c r="J30">
        <v>27.5</v>
      </c>
      <c r="K30">
        <v>67.3</v>
      </c>
      <c r="L30">
        <v>1.0129999999999999</v>
      </c>
      <c r="M30">
        <v>86.71</v>
      </c>
      <c r="N30">
        <v>93.605000000000004</v>
      </c>
      <c r="O30">
        <v>89.926000000000002</v>
      </c>
      <c r="P30">
        <v>18.7</v>
      </c>
      <c r="Q30">
        <v>28.1</v>
      </c>
      <c r="R30">
        <v>21.7</v>
      </c>
      <c r="S30">
        <v>5.4</v>
      </c>
      <c r="T30" s="22">
        <v>7</v>
      </c>
      <c r="U30" s="23">
        <f t="shared" si="0"/>
        <v>645</v>
      </c>
      <c r="V30" s="24">
        <v>8</v>
      </c>
      <c r="W30" s="123"/>
      <c r="X30" s="123"/>
      <c r="Y30" s="117"/>
    </row>
    <row r="31" spans="1:25">
      <c r="A31" s="16">
        <v>7</v>
      </c>
      <c r="B31" t="s">
        <v>143</v>
      </c>
      <c r="C31" t="s">
        <v>13</v>
      </c>
      <c r="D31">
        <v>34175</v>
      </c>
      <c r="E31">
        <v>422165</v>
      </c>
      <c r="F31">
        <v>7.0928750000000003</v>
      </c>
      <c r="G31">
        <v>7</v>
      </c>
      <c r="H31">
        <v>89.8</v>
      </c>
      <c r="I31">
        <v>22.8</v>
      </c>
      <c r="J31">
        <v>28.7</v>
      </c>
      <c r="K31">
        <v>69.5</v>
      </c>
      <c r="L31">
        <v>1.0127999999999999</v>
      </c>
      <c r="M31">
        <v>86.108999999999995</v>
      </c>
      <c r="N31">
        <v>93.212999999999994</v>
      </c>
      <c r="O31">
        <v>88.061999999999998</v>
      </c>
      <c r="P31">
        <v>19.2</v>
      </c>
      <c r="Q31">
        <v>30.3</v>
      </c>
      <c r="R31">
        <v>21</v>
      </c>
      <c r="S31">
        <v>5.4</v>
      </c>
      <c r="T31" s="16">
        <v>6</v>
      </c>
      <c r="U31" s="23">
        <f t="shared" si="0"/>
        <v>670</v>
      </c>
      <c r="V31" s="5"/>
      <c r="W31" s="123"/>
      <c r="X31" s="123"/>
      <c r="Y31" s="117"/>
    </row>
    <row r="32" spans="1:25">
      <c r="A32" s="16">
        <v>6</v>
      </c>
      <c r="B32" t="s">
        <v>144</v>
      </c>
      <c r="C32" t="s">
        <v>13</v>
      </c>
      <c r="D32">
        <v>33505</v>
      </c>
      <c r="E32">
        <v>422071</v>
      </c>
      <c r="F32">
        <v>7.0783800000000001</v>
      </c>
      <c r="G32">
        <v>7</v>
      </c>
      <c r="H32">
        <v>89.659000000000006</v>
      </c>
      <c r="I32">
        <v>23.4</v>
      </c>
      <c r="J32">
        <v>29.4</v>
      </c>
      <c r="K32">
        <v>64.5</v>
      </c>
      <c r="L32">
        <v>1.0128999999999999</v>
      </c>
      <c r="M32">
        <v>86.201999999999998</v>
      </c>
      <c r="N32">
        <v>92.896000000000001</v>
      </c>
      <c r="O32">
        <v>87.653000000000006</v>
      </c>
      <c r="P32">
        <v>19.899999999999999</v>
      </c>
      <c r="Q32">
        <v>27.9</v>
      </c>
      <c r="R32">
        <v>20.399999999999999</v>
      </c>
      <c r="S32">
        <v>5.41</v>
      </c>
      <c r="T32" s="16">
        <v>5</v>
      </c>
      <c r="U32" s="23">
        <f t="shared" si="0"/>
        <v>691</v>
      </c>
      <c r="V32" s="5"/>
      <c r="W32" s="123"/>
      <c r="X32" s="123"/>
      <c r="Y32" s="117"/>
    </row>
    <row r="33" spans="1:25">
      <c r="A33" s="16">
        <v>5</v>
      </c>
      <c r="B33" t="s">
        <v>145</v>
      </c>
      <c r="C33" t="s">
        <v>13</v>
      </c>
      <c r="D33">
        <v>32814</v>
      </c>
      <c r="E33">
        <v>421974</v>
      </c>
      <c r="F33">
        <v>7.1304340000000002</v>
      </c>
      <c r="G33">
        <v>7</v>
      </c>
      <c r="H33">
        <v>88.744</v>
      </c>
      <c r="I33">
        <v>23.6</v>
      </c>
      <c r="J33">
        <v>29.9</v>
      </c>
      <c r="K33">
        <v>67.5</v>
      </c>
      <c r="L33">
        <v>1.0128999999999999</v>
      </c>
      <c r="M33">
        <v>85.435000000000002</v>
      </c>
      <c r="N33">
        <v>91.180999999999997</v>
      </c>
      <c r="O33">
        <v>88.614000000000004</v>
      </c>
      <c r="P33">
        <v>20.399999999999999</v>
      </c>
      <c r="Q33">
        <v>28.1</v>
      </c>
      <c r="R33">
        <v>21</v>
      </c>
      <c r="S33">
        <v>5.41</v>
      </c>
      <c r="T33" s="16">
        <v>4</v>
      </c>
      <c r="U33" s="23">
        <f t="shared" si="0"/>
        <v>703</v>
      </c>
      <c r="V33" s="5"/>
      <c r="W33" s="123"/>
      <c r="X33" s="123"/>
      <c r="Y33" s="117"/>
    </row>
    <row r="34" spans="1:25">
      <c r="A34" s="16">
        <v>4</v>
      </c>
      <c r="B34" t="s">
        <v>146</v>
      </c>
      <c r="C34" t="s">
        <v>13</v>
      </c>
      <c r="D34">
        <v>32111</v>
      </c>
      <c r="E34">
        <v>421875</v>
      </c>
      <c r="F34">
        <v>6.9601199999999999</v>
      </c>
      <c r="G34">
        <v>7</v>
      </c>
      <c r="H34">
        <v>92.447000000000003</v>
      </c>
      <c r="I34">
        <v>23.9</v>
      </c>
      <c r="J34">
        <v>14</v>
      </c>
      <c r="K34">
        <v>56.3</v>
      </c>
      <c r="L34">
        <v>1.0124</v>
      </c>
      <c r="M34">
        <v>86.367000000000004</v>
      </c>
      <c r="N34">
        <v>94.31</v>
      </c>
      <c r="O34">
        <v>86.450999999999993</v>
      </c>
      <c r="P34">
        <v>19.100000000000001</v>
      </c>
      <c r="Q34">
        <v>30.8</v>
      </c>
      <c r="R34">
        <v>21.6</v>
      </c>
      <c r="S34">
        <v>5.41</v>
      </c>
      <c r="T34" s="16">
        <v>3</v>
      </c>
      <c r="U34" s="23">
        <f t="shared" si="0"/>
        <v>309</v>
      </c>
      <c r="V34" s="5"/>
      <c r="W34" s="118"/>
      <c r="X34" s="114"/>
      <c r="Y34" s="117"/>
    </row>
    <row r="35" spans="1:25">
      <c r="A35" s="16">
        <v>3</v>
      </c>
      <c r="B35" t="s">
        <v>147</v>
      </c>
      <c r="C35" t="s">
        <v>13</v>
      </c>
      <c r="D35">
        <v>31802</v>
      </c>
      <c r="E35">
        <v>421833</v>
      </c>
      <c r="F35">
        <v>7.5547750000000002</v>
      </c>
      <c r="G35">
        <v>7</v>
      </c>
      <c r="H35">
        <v>92.37</v>
      </c>
      <c r="I35">
        <v>23.7</v>
      </c>
      <c r="J35">
        <v>18.100000000000001</v>
      </c>
      <c r="K35">
        <v>69.599999999999994</v>
      </c>
      <c r="L35">
        <v>1.014</v>
      </c>
      <c r="M35">
        <v>90.846999999999994</v>
      </c>
      <c r="N35">
        <v>94.864000000000004</v>
      </c>
      <c r="O35">
        <v>94.033000000000001</v>
      </c>
      <c r="P35">
        <v>18.399999999999999</v>
      </c>
      <c r="Q35">
        <v>30.9</v>
      </c>
      <c r="R35">
        <v>19.8</v>
      </c>
      <c r="S35">
        <v>5.41</v>
      </c>
      <c r="T35" s="16">
        <v>2</v>
      </c>
      <c r="U35" s="23">
        <f t="shared" si="0"/>
        <v>411</v>
      </c>
      <c r="V35" s="5"/>
      <c r="W35" s="118"/>
      <c r="X35" s="114"/>
      <c r="Y35" s="117"/>
    </row>
    <row r="36" spans="1:25">
      <c r="A36" s="16">
        <v>2</v>
      </c>
      <c r="B36" t="s">
        <v>148</v>
      </c>
      <c r="C36" t="s">
        <v>13</v>
      </c>
      <c r="D36">
        <v>31391</v>
      </c>
      <c r="E36">
        <v>421776</v>
      </c>
      <c r="F36">
        <v>7.3048010000000003</v>
      </c>
      <c r="G36">
        <v>7</v>
      </c>
      <c r="H36">
        <v>90.046000000000006</v>
      </c>
      <c r="I36">
        <v>23.5</v>
      </c>
      <c r="J36">
        <v>30.4</v>
      </c>
      <c r="K36">
        <v>69.7</v>
      </c>
      <c r="L36">
        <v>1.0132000000000001</v>
      </c>
      <c r="M36">
        <v>87.244</v>
      </c>
      <c r="N36">
        <v>92.549000000000007</v>
      </c>
      <c r="O36">
        <v>91.263000000000005</v>
      </c>
      <c r="P36">
        <v>19.7</v>
      </c>
      <c r="Q36">
        <v>28.4</v>
      </c>
      <c r="R36">
        <v>21.7</v>
      </c>
      <c r="S36">
        <v>5.41</v>
      </c>
      <c r="T36" s="16">
        <v>1</v>
      </c>
      <c r="U36" s="23">
        <f t="shared" si="0"/>
        <v>718</v>
      </c>
      <c r="V36" s="5"/>
      <c r="W36" s="118"/>
      <c r="X36" s="114"/>
      <c r="Y36" s="117"/>
    </row>
    <row r="37" spans="1:25">
      <c r="A37" s="16">
        <v>1</v>
      </c>
      <c r="B37" t="s">
        <v>149</v>
      </c>
      <c r="C37" t="s">
        <v>13</v>
      </c>
      <c r="D37">
        <v>30673</v>
      </c>
      <c r="E37">
        <v>421676</v>
      </c>
      <c r="F37">
        <v>7.1806809999999999</v>
      </c>
      <c r="G37">
        <v>7</v>
      </c>
      <c r="H37">
        <v>89.400999999999996</v>
      </c>
      <c r="I37">
        <v>22.8</v>
      </c>
      <c r="J37">
        <v>28.3</v>
      </c>
      <c r="K37">
        <v>69.2</v>
      </c>
      <c r="L37">
        <v>1.0129999999999999</v>
      </c>
      <c r="M37">
        <v>84.775999999999996</v>
      </c>
      <c r="N37">
        <v>92.048000000000002</v>
      </c>
      <c r="O37">
        <v>89.265000000000001</v>
      </c>
      <c r="P37">
        <v>19.399999999999999</v>
      </c>
      <c r="Q37">
        <v>27.5</v>
      </c>
      <c r="R37">
        <v>20.9</v>
      </c>
      <c r="S37">
        <v>5.41</v>
      </c>
      <c r="T37" s="1"/>
      <c r="U37" s="26"/>
      <c r="V37" s="5"/>
      <c r="W37" s="118"/>
      <c r="X37" s="114"/>
      <c r="Y37" s="117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1"/>
      <c r="X38" s="201"/>
      <c r="Y38" s="2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7" bestFit="1" customWidth="1"/>
    <col min="24" max="24" width="11.71093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892348</v>
      </c>
      <c r="T6" s="22">
        <v>31</v>
      </c>
      <c r="U6" s="23">
        <f>D6-D7</f>
        <v>1472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890876</v>
      </c>
      <c r="T7" s="16">
        <v>30</v>
      </c>
      <c r="U7" s="23">
        <f>D7-D8</f>
        <v>1611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889265</v>
      </c>
      <c r="T8" s="16">
        <v>29</v>
      </c>
      <c r="U8" s="23">
        <f>D8-D9</f>
        <v>1262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888003</v>
      </c>
      <c r="E9">
        <v>402695</v>
      </c>
      <c r="F9">
        <v>7.0692959999999996</v>
      </c>
      <c r="G9">
        <v>0</v>
      </c>
      <c r="H9">
        <v>88.501999999999995</v>
      </c>
      <c r="I9">
        <v>22.5</v>
      </c>
      <c r="J9">
        <v>52.3</v>
      </c>
      <c r="K9">
        <v>106</v>
      </c>
      <c r="L9">
        <v>1.0129999999999999</v>
      </c>
      <c r="M9">
        <v>84.460999999999999</v>
      </c>
      <c r="N9">
        <v>92.519000000000005</v>
      </c>
      <c r="O9">
        <v>87.144999999999996</v>
      </c>
      <c r="P9">
        <v>14.6</v>
      </c>
      <c r="Q9">
        <v>29.4</v>
      </c>
      <c r="R9">
        <v>19.3</v>
      </c>
      <c r="S9">
        <v>4.78</v>
      </c>
      <c r="T9" s="22">
        <v>28</v>
      </c>
      <c r="U9" s="23">
        <f t="shared" ref="U9:U36" si="1">D9-D10</f>
        <v>1151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886852</v>
      </c>
      <c r="E10">
        <v>402531</v>
      </c>
      <c r="F10">
        <v>6.9460179999999996</v>
      </c>
      <c r="G10">
        <v>0</v>
      </c>
      <c r="H10">
        <v>88.462000000000003</v>
      </c>
      <c r="I10">
        <v>23.1</v>
      </c>
      <c r="J10">
        <v>64.7</v>
      </c>
      <c r="K10">
        <v>151.80000000000001</v>
      </c>
      <c r="L10">
        <v>1.0124</v>
      </c>
      <c r="M10">
        <v>84.730999999999995</v>
      </c>
      <c r="N10">
        <v>91.102000000000004</v>
      </c>
      <c r="O10">
        <v>86.361999999999995</v>
      </c>
      <c r="P10">
        <v>15.9</v>
      </c>
      <c r="Q10">
        <v>29.8</v>
      </c>
      <c r="R10">
        <v>21.9</v>
      </c>
      <c r="S10">
        <v>4.78</v>
      </c>
      <c r="T10" s="16">
        <v>27</v>
      </c>
      <c r="U10" s="23">
        <f t="shared" si="1"/>
        <v>1438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885414</v>
      </c>
      <c r="E11">
        <v>402327</v>
      </c>
      <c r="F11">
        <v>7.0204680000000002</v>
      </c>
      <c r="G11">
        <v>0</v>
      </c>
      <c r="H11">
        <v>88.15</v>
      </c>
      <c r="I11">
        <v>23.2</v>
      </c>
      <c r="J11">
        <v>71.5</v>
      </c>
      <c r="K11">
        <v>162.4</v>
      </c>
      <c r="L11">
        <v>1.0125</v>
      </c>
      <c r="M11">
        <v>84.771000000000001</v>
      </c>
      <c r="N11">
        <v>91.903000000000006</v>
      </c>
      <c r="O11">
        <v>87.445999999999998</v>
      </c>
      <c r="P11">
        <v>17.2</v>
      </c>
      <c r="Q11">
        <v>30.4</v>
      </c>
      <c r="R11">
        <v>22.1</v>
      </c>
      <c r="S11">
        <v>4.78</v>
      </c>
      <c r="T11" s="16">
        <v>26</v>
      </c>
      <c r="U11" s="23">
        <f t="shared" si="1"/>
        <v>1542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883872</v>
      </c>
      <c r="E12">
        <v>402108</v>
      </c>
      <c r="F12">
        <v>6.8493700000000004</v>
      </c>
      <c r="G12">
        <v>0</v>
      </c>
      <c r="H12">
        <v>87.353999999999999</v>
      </c>
      <c r="I12">
        <v>22.8</v>
      </c>
      <c r="J12">
        <v>66.5</v>
      </c>
      <c r="K12">
        <v>165.8</v>
      </c>
      <c r="L12">
        <v>1.0122</v>
      </c>
      <c r="M12">
        <v>83.540999999999997</v>
      </c>
      <c r="N12">
        <v>90.608999999999995</v>
      </c>
      <c r="O12">
        <v>84.825000000000003</v>
      </c>
      <c r="P12">
        <v>15.2</v>
      </c>
      <c r="Q12">
        <v>30.1</v>
      </c>
      <c r="R12">
        <v>21.4</v>
      </c>
      <c r="S12">
        <v>4.78</v>
      </c>
      <c r="T12" s="16">
        <v>25</v>
      </c>
      <c r="U12" s="23">
        <f t="shared" si="1"/>
        <v>1421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882451</v>
      </c>
      <c r="E13">
        <v>401905</v>
      </c>
      <c r="F13">
        <v>6.9114509999999996</v>
      </c>
      <c r="G13">
        <v>0</v>
      </c>
      <c r="H13">
        <v>91.444000000000003</v>
      </c>
      <c r="I13">
        <v>22.5</v>
      </c>
      <c r="J13">
        <v>70</v>
      </c>
      <c r="K13">
        <v>163.9</v>
      </c>
      <c r="L13">
        <v>1.0125</v>
      </c>
      <c r="M13">
        <v>84.992000000000004</v>
      </c>
      <c r="N13">
        <v>93.792000000000002</v>
      </c>
      <c r="O13">
        <v>85.405000000000001</v>
      </c>
      <c r="P13">
        <v>16.3</v>
      </c>
      <c r="Q13">
        <v>30.7</v>
      </c>
      <c r="R13">
        <v>20.6</v>
      </c>
      <c r="S13">
        <v>4.78</v>
      </c>
      <c r="T13" s="16">
        <v>24</v>
      </c>
      <c r="U13" s="23">
        <f t="shared" si="1"/>
        <v>1506</v>
      </c>
      <c r="V13" s="16"/>
      <c r="W13" s="115" t="s">
        <v>353</v>
      </c>
      <c r="X13" s="115">
        <v>882454</v>
      </c>
      <c r="Y13" s="117">
        <f t="shared" si="0"/>
        <v>3.3996221885956857E-4</v>
      </c>
    </row>
    <row r="14" spans="1:25">
      <c r="A14" s="16">
        <v>24</v>
      </c>
      <c r="B14" t="s">
        <v>156</v>
      </c>
      <c r="C14" t="s">
        <v>13</v>
      </c>
      <c r="D14">
        <v>880945</v>
      </c>
      <c r="E14">
        <v>401698</v>
      </c>
      <c r="F14">
        <v>7.4283700000000001</v>
      </c>
      <c r="G14">
        <v>0</v>
      </c>
      <c r="H14">
        <v>91.480999999999995</v>
      </c>
      <c r="I14">
        <v>22.9</v>
      </c>
      <c r="J14">
        <v>65.2</v>
      </c>
      <c r="K14">
        <v>162</v>
      </c>
      <c r="L14">
        <v>1.0137</v>
      </c>
      <c r="M14">
        <v>89.254000000000005</v>
      </c>
      <c r="N14">
        <v>94.334000000000003</v>
      </c>
      <c r="O14">
        <v>92.343999999999994</v>
      </c>
      <c r="P14">
        <v>17.600000000000001</v>
      </c>
      <c r="Q14">
        <v>29.6</v>
      </c>
      <c r="R14">
        <v>20</v>
      </c>
      <c r="S14">
        <v>4.78</v>
      </c>
      <c r="T14" s="16">
        <v>23</v>
      </c>
      <c r="U14" s="23">
        <f t="shared" si="1"/>
        <v>1373</v>
      </c>
      <c r="V14" s="16"/>
      <c r="W14" s="115" t="s">
        <v>476</v>
      </c>
      <c r="X14" s="115">
        <v>880945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879572</v>
      </c>
      <c r="E15">
        <v>401510</v>
      </c>
      <c r="F15">
        <v>7.2104350000000004</v>
      </c>
      <c r="G15">
        <v>0</v>
      </c>
      <c r="H15">
        <v>89.674000000000007</v>
      </c>
      <c r="I15">
        <v>23</v>
      </c>
      <c r="J15">
        <v>66.599999999999994</v>
      </c>
      <c r="K15">
        <v>162.4</v>
      </c>
      <c r="L15">
        <v>1.0129999999999999</v>
      </c>
      <c r="M15">
        <v>86.382000000000005</v>
      </c>
      <c r="N15">
        <v>92.44</v>
      </c>
      <c r="O15">
        <v>89.822999999999993</v>
      </c>
      <c r="P15">
        <v>17.899999999999999</v>
      </c>
      <c r="Q15">
        <v>28.8</v>
      </c>
      <c r="R15">
        <v>21.3</v>
      </c>
      <c r="S15">
        <v>4.78</v>
      </c>
      <c r="T15" s="16">
        <v>22</v>
      </c>
      <c r="U15" s="23">
        <f t="shared" si="1"/>
        <v>1422</v>
      </c>
      <c r="V15" s="16"/>
      <c r="W15" s="115" t="s">
        <v>477</v>
      </c>
      <c r="X15" s="115">
        <v>879574</v>
      </c>
      <c r="Y15" s="117">
        <f t="shared" si="0"/>
        <v>2.2738331824712077E-4</v>
      </c>
    </row>
    <row r="16" spans="1:25" s="25" customFormat="1">
      <c r="A16" s="21">
        <v>22</v>
      </c>
      <c r="B16" t="s">
        <v>158</v>
      </c>
      <c r="C16" t="s">
        <v>13</v>
      </c>
      <c r="D16">
        <v>878150</v>
      </c>
      <c r="E16">
        <v>401311</v>
      </c>
      <c r="F16">
        <v>6.9841129999999998</v>
      </c>
      <c r="G16">
        <v>0</v>
      </c>
      <c r="H16">
        <v>88.778999999999996</v>
      </c>
      <c r="I16">
        <v>22.9</v>
      </c>
      <c r="J16">
        <v>74</v>
      </c>
      <c r="K16">
        <v>162.69999999999999</v>
      </c>
      <c r="L16">
        <v>1.0124</v>
      </c>
      <c r="M16">
        <v>84.478999999999999</v>
      </c>
      <c r="N16">
        <v>91.942999999999998</v>
      </c>
      <c r="O16">
        <v>87.117000000000004</v>
      </c>
      <c r="P16">
        <v>18.3</v>
      </c>
      <c r="Q16">
        <v>28.8</v>
      </c>
      <c r="R16">
        <v>22.6</v>
      </c>
      <c r="S16">
        <v>4.78</v>
      </c>
      <c r="T16" s="22">
        <v>21</v>
      </c>
      <c r="U16" s="23">
        <f t="shared" si="1"/>
        <v>1611</v>
      </c>
      <c r="V16" s="24">
        <v>22</v>
      </c>
      <c r="W16" s="115" t="s">
        <v>478</v>
      </c>
      <c r="X16" s="115">
        <v>878150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876539</v>
      </c>
      <c r="E17">
        <v>401083</v>
      </c>
      <c r="F17">
        <v>6.9755739999999999</v>
      </c>
      <c r="G17">
        <v>0</v>
      </c>
      <c r="H17">
        <v>88.444999999999993</v>
      </c>
      <c r="I17">
        <v>22.7</v>
      </c>
      <c r="J17">
        <v>76.099999999999994</v>
      </c>
      <c r="K17">
        <v>144.1</v>
      </c>
      <c r="L17">
        <v>1.0124</v>
      </c>
      <c r="M17">
        <v>85.808999999999997</v>
      </c>
      <c r="N17">
        <v>91.474999999999994</v>
      </c>
      <c r="O17">
        <v>86.850999999999999</v>
      </c>
      <c r="P17">
        <v>18.600000000000001</v>
      </c>
      <c r="Q17">
        <v>29</v>
      </c>
      <c r="R17">
        <v>22.2</v>
      </c>
      <c r="S17">
        <v>4.78</v>
      </c>
      <c r="T17" s="16">
        <v>20</v>
      </c>
      <c r="U17" s="23">
        <f t="shared" si="1"/>
        <v>1658</v>
      </c>
      <c r="V17" s="16"/>
      <c r="W17" s="115" t="s">
        <v>479</v>
      </c>
      <c r="X17" s="115">
        <v>876539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874881</v>
      </c>
      <c r="E18">
        <v>400849</v>
      </c>
      <c r="F18">
        <v>7.0649620000000004</v>
      </c>
      <c r="G18">
        <v>0</v>
      </c>
      <c r="H18">
        <v>88.241</v>
      </c>
      <c r="I18">
        <v>23</v>
      </c>
      <c r="J18">
        <v>67.599999999999994</v>
      </c>
      <c r="K18">
        <v>144.4</v>
      </c>
      <c r="L18">
        <v>1.0128999999999999</v>
      </c>
      <c r="M18">
        <v>85.617000000000004</v>
      </c>
      <c r="N18">
        <v>90.406999999999996</v>
      </c>
      <c r="O18">
        <v>87.361000000000004</v>
      </c>
      <c r="P18">
        <v>18.100000000000001</v>
      </c>
      <c r="Q18">
        <v>30.2</v>
      </c>
      <c r="R18">
        <v>20.100000000000001</v>
      </c>
      <c r="S18">
        <v>4.78</v>
      </c>
      <c r="T18" s="16">
        <v>19</v>
      </c>
      <c r="U18" s="23">
        <f t="shared" si="1"/>
        <v>1460</v>
      </c>
      <c r="V18" s="16"/>
      <c r="W18" s="115" t="s">
        <v>480</v>
      </c>
      <c r="X18" s="115">
        <v>874881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873421</v>
      </c>
      <c r="E19">
        <v>400642</v>
      </c>
      <c r="F19">
        <v>7.0413579999999998</v>
      </c>
      <c r="G19">
        <v>0</v>
      </c>
      <c r="H19">
        <v>88.790999999999997</v>
      </c>
      <c r="I19">
        <v>22.5</v>
      </c>
      <c r="J19">
        <v>64.3</v>
      </c>
      <c r="K19">
        <v>144.80000000000001</v>
      </c>
      <c r="L19">
        <v>1.0125999999999999</v>
      </c>
      <c r="M19">
        <v>86.201999999999998</v>
      </c>
      <c r="N19">
        <v>91.037999999999997</v>
      </c>
      <c r="O19">
        <v>87.613</v>
      </c>
      <c r="P19">
        <v>17.600000000000001</v>
      </c>
      <c r="Q19">
        <v>31.1</v>
      </c>
      <c r="R19">
        <v>21.7</v>
      </c>
      <c r="S19">
        <v>4.78</v>
      </c>
      <c r="T19" s="16">
        <v>18</v>
      </c>
      <c r="U19" s="23">
        <f t="shared" si="1"/>
        <v>1382</v>
      </c>
      <c r="V19" s="16"/>
      <c r="W19" s="115" t="s">
        <v>481</v>
      </c>
      <c r="X19" s="115">
        <v>873422</v>
      </c>
      <c r="Y19" s="117">
        <f t="shared" si="0"/>
        <v>1.1449232385984942E-4</v>
      </c>
    </row>
    <row r="20" spans="1:25">
      <c r="A20" s="16">
        <v>18</v>
      </c>
      <c r="B20" t="s">
        <v>162</v>
      </c>
      <c r="C20" t="s">
        <v>13</v>
      </c>
      <c r="D20">
        <v>872039</v>
      </c>
      <c r="E20">
        <v>400447</v>
      </c>
      <c r="F20">
        <v>7.2063160000000002</v>
      </c>
      <c r="G20">
        <v>0</v>
      </c>
      <c r="H20">
        <v>91.289000000000001</v>
      </c>
      <c r="I20">
        <v>23.6</v>
      </c>
      <c r="J20">
        <v>65.2</v>
      </c>
      <c r="K20">
        <v>144</v>
      </c>
      <c r="L20">
        <v>1.0130999999999999</v>
      </c>
      <c r="M20">
        <v>86.966999999999999</v>
      </c>
      <c r="N20">
        <v>93.216999999999999</v>
      </c>
      <c r="O20">
        <v>89.388000000000005</v>
      </c>
      <c r="P20">
        <v>18.600000000000001</v>
      </c>
      <c r="Q20">
        <v>30.6</v>
      </c>
      <c r="R20">
        <v>20.3</v>
      </c>
      <c r="S20">
        <v>4.78</v>
      </c>
      <c r="T20" s="16">
        <v>17</v>
      </c>
      <c r="U20" s="23">
        <f t="shared" si="1"/>
        <v>1389</v>
      </c>
      <c r="V20" s="16"/>
      <c r="W20" s="115" t="s">
        <v>471</v>
      </c>
      <c r="X20" s="115">
        <v>872039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870650</v>
      </c>
      <c r="E21">
        <v>400256</v>
      </c>
      <c r="F21">
        <v>7.3602540000000003</v>
      </c>
      <c r="G21">
        <v>0</v>
      </c>
      <c r="H21">
        <v>91.960999999999999</v>
      </c>
      <c r="I21">
        <v>23</v>
      </c>
      <c r="J21">
        <v>76.7</v>
      </c>
      <c r="K21">
        <v>145.30000000000001</v>
      </c>
      <c r="L21">
        <v>1.0133000000000001</v>
      </c>
      <c r="M21">
        <v>88.786000000000001</v>
      </c>
      <c r="N21">
        <v>94.567999999999998</v>
      </c>
      <c r="O21">
        <v>92.099000000000004</v>
      </c>
      <c r="P21">
        <v>18.5</v>
      </c>
      <c r="Q21">
        <v>29.6</v>
      </c>
      <c r="R21">
        <v>21.9</v>
      </c>
      <c r="S21">
        <v>4.78</v>
      </c>
      <c r="T21" s="16">
        <v>16</v>
      </c>
      <c r="U21" s="23">
        <f t="shared" si="1"/>
        <v>1672</v>
      </c>
      <c r="V21" s="16"/>
      <c r="W21" s="114" t="s">
        <v>472</v>
      </c>
      <c r="X21" s="114">
        <v>870650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868978</v>
      </c>
      <c r="E22">
        <v>400027</v>
      </c>
      <c r="F22">
        <v>7.1882890000000002</v>
      </c>
      <c r="G22">
        <v>0</v>
      </c>
      <c r="H22">
        <v>89.807000000000002</v>
      </c>
      <c r="I22">
        <v>22.6</v>
      </c>
      <c r="J22">
        <v>60.5</v>
      </c>
      <c r="K22">
        <v>261.10000000000002</v>
      </c>
      <c r="L22">
        <v>1.0127999999999999</v>
      </c>
      <c r="M22">
        <v>86.873000000000005</v>
      </c>
      <c r="N22">
        <v>92.632999999999996</v>
      </c>
      <c r="O22">
        <v>89.905000000000001</v>
      </c>
      <c r="P22">
        <v>18</v>
      </c>
      <c r="Q22">
        <v>29.9</v>
      </c>
      <c r="R22">
        <v>22.4</v>
      </c>
      <c r="S22">
        <v>4.79</v>
      </c>
      <c r="T22" s="16">
        <v>15</v>
      </c>
      <c r="U22" s="23">
        <f t="shared" si="1"/>
        <v>1314</v>
      </c>
      <c r="V22" s="16"/>
      <c r="W22" s="114" t="s">
        <v>310</v>
      </c>
      <c r="X22" s="114">
        <v>868978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867664</v>
      </c>
      <c r="E23">
        <v>399844</v>
      </c>
      <c r="F23">
        <v>7.2536259999999997</v>
      </c>
      <c r="G23">
        <v>0</v>
      </c>
      <c r="H23">
        <v>89.135999999999996</v>
      </c>
      <c r="I23">
        <v>22</v>
      </c>
      <c r="J23">
        <v>61.1</v>
      </c>
      <c r="K23">
        <v>165.7</v>
      </c>
      <c r="L23">
        <v>1.0130999999999999</v>
      </c>
      <c r="M23">
        <v>85.831000000000003</v>
      </c>
      <c r="N23">
        <v>92.712000000000003</v>
      </c>
      <c r="O23">
        <v>90.527000000000001</v>
      </c>
      <c r="P23">
        <v>18.2</v>
      </c>
      <c r="Q23">
        <v>29.7</v>
      </c>
      <c r="R23">
        <v>21.6</v>
      </c>
      <c r="S23">
        <v>4.78</v>
      </c>
      <c r="T23" s="22">
        <v>14</v>
      </c>
      <c r="U23" s="23">
        <f t="shared" si="1"/>
        <v>1330</v>
      </c>
      <c r="V23" s="24">
        <v>15</v>
      </c>
      <c r="W23" s="114" t="s">
        <v>473</v>
      </c>
      <c r="X23" s="114">
        <v>867664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866334</v>
      </c>
      <c r="E24">
        <v>399657</v>
      </c>
      <c r="F24">
        <v>6.9808789999999998</v>
      </c>
      <c r="G24">
        <v>0</v>
      </c>
      <c r="H24">
        <v>88.358999999999995</v>
      </c>
      <c r="I24">
        <v>22.8</v>
      </c>
      <c r="J24">
        <v>47.1</v>
      </c>
      <c r="K24">
        <v>153.4</v>
      </c>
      <c r="L24">
        <v>1.0125</v>
      </c>
      <c r="M24">
        <v>85.846000000000004</v>
      </c>
      <c r="N24">
        <v>90.954999999999998</v>
      </c>
      <c r="O24">
        <v>86.778999999999996</v>
      </c>
      <c r="P24">
        <v>17.600000000000001</v>
      </c>
      <c r="Q24">
        <v>29</v>
      </c>
      <c r="R24">
        <v>21.7</v>
      </c>
      <c r="S24">
        <v>4.78</v>
      </c>
      <c r="T24" s="16">
        <v>13</v>
      </c>
      <c r="U24" s="23">
        <f t="shared" si="1"/>
        <v>1036</v>
      </c>
      <c r="V24" s="16"/>
      <c r="W24" s="114" t="s">
        <v>474</v>
      </c>
      <c r="X24" s="114">
        <v>866334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865298</v>
      </c>
      <c r="E25">
        <v>399511</v>
      </c>
      <c r="F25">
        <v>7.2220259999999996</v>
      </c>
      <c r="G25">
        <v>0</v>
      </c>
      <c r="H25">
        <v>89.4</v>
      </c>
      <c r="I25">
        <v>22</v>
      </c>
      <c r="J25">
        <v>19.3</v>
      </c>
      <c r="K25">
        <v>57.2</v>
      </c>
      <c r="L25">
        <v>1.0135000000000001</v>
      </c>
      <c r="M25">
        <v>85.716999999999999</v>
      </c>
      <c r="N25">
        <v>92.284000000000006</v>
      </c>
      <c r="O25">
        <v>88.792000000000002</v>
      </c>
      <c r="P25">
        <v>15.9</v>
      </c>
      <c r="Q25">
        <v>31.6</v>
      </c>
      <c r="R25">
        <v>18</v>
      </c>
      <c r="S25">
        <v>4.78</v>
      </c>
      <c r="T25" s="16">
        <v>12</v>
      </c>
      <c r="U25" s="23">
        <f t="shared" si="1"/>
        <v>387</v>
      </c>
      <c r="V25" s="16"/>
      <c r="W25" s="114" t="s">
        <v>475</v>
      </c>
      <c r="X25" s="114">
        <v>865298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864911</v>
      </c>
      <c r="E26">
        <v>399457</v>
      </c>
      <c r="F26">
        <v>7.2392329999999996</v>
      </c>
      <c r="G26">
        <v>0</v>
      </c>
      <c r="H26">
        <v>90.033000000000001</v>
      </c>
      <c r="I26">
        <v>22.6</v>
      </c>
      <c r="J26">
        <v>18.600000000000001</v>
      </c>
      <c r="K26">
        <v>57.4</v>
      </c>
      <c r="L26">
        <v>1.0135000000000001</v>
      </c>
      <c r="M26">
        <v>87.5</v>
      </c>
      <c r="N26">
        <v>91.762</v>
      </c>
      <c r="O26">
        <v>89.238</v>
      </c>
      <c r="P26">
        <v>16.5</v>
      </c>
      <c r="Q26">
        <v>31</v>
      </c>
      <c r="R26">
        <v>18.600000000000001</v>
      </c>
      <c r="S26">
        <v>4.79</v>
      </c>
      <c r="T26" s="16">
        <v>11</v>
      </c>
      <c r="U26" s="23">
        <f t="shared" si="1"/>
        <v>371</v>
      </c>
      <c r="V26" s="16"/>
      <c r="W26" s="118">
        <v>41981.426516203705</v>
      </c>
      <c r="X26" s="114">
        <v>864911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864540</v>
      </c>
      <c r="E27">
        <v>399406</v>
      </c>
      <c r="F27">
        <v>7.1736170000000001</v>
      </c>
      <c r="G27">
        <v>0</v>
      </c>
      <c r="H27">
        <v>92.253</v>
      </c>
      <c r="I27">
        <v>21.5</v>
      </c>
      <c r="J27">
        <v>41.1</v>
      </c>
      <c r="K27">
        <v>141.6</v>
      </c>
      <c r="L27">
        <v>1.0133000000000001</v>
      </c>
      <c r="M27">
        <v>88.119</v>
      </c>
      <c r="N27">
        <v>94.147000000000006</v>
      </c>
      <c r="O27">
        <v>88.456000000000003</v>
      </c>
      <c r="P27">
        <v>14.9</v>
      </c>
      <c r="Q27">
        <v>29.2</v>
      </c>
      <c r="R27">
        <v>18.899999999999999</v>
      </c>
      <c r="S27">
        <v>4.79</v>
      </c>
      <c r="T27" s="16">
        <v>10</v>
      </c>
      <c r="U27" s="23">
        <f t="shared" si="1"/>
        <v>893</v>
      </c>
      <c r="V27" s="16"/>
      <c r="W27" s="118">
        <v>41951.481793981482</v>
      </c>
      <c r="X27" s="114">
        <v>864540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863647</v>
      </c>
      <c r="E28">
        <v>399284</v>
      </c>
      <c r="F28">
        <v>7.4802860000000004</v>
      </c>
      <c r="G28">
        <v>0</v>
      </c>
      <c r="H28">
        <v>92.384</v>
      </c>
      <c r="I28">
        <v>22.5</v>
      </c>
      <c r="J28">
        <v>71.400000000000006</v>
      </c>
      <c r="K28">
        <v>117</v>
      </c>
      <c r="L28">
        <v>1.0137</v>
      </c>
      <c r="M28">
        <v>90.265000000000001</v>
      </c>
      <c r="N28">
        <v>94.363</v>
      </c>
      <c r="O28">
        <v>93.227999999999994</v>
      </c>
      <c r="P28">
        <v>18.399999999999999</v>
      </c>
      <c r="Q28">
        <v>29.1</v>
      </c>
      <c r="R28">
        <v>20.399999999999999</v>
      </c>
      <c r="S28">
        <v>4.78</v>
      </c>
      <c r="T28" s="16">
        <v>9</v>
      </c>
      <c r="U28" s="23">
        <f t="shared" si="1"/>
        <v>1589</v>
      </c>
      <c r="V28" s="16"/>
      <c r="W28" s="118">
        <v>41920.472951388889</v>
      </c>
      <c r="X28" s="114">
        <v>863647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862058</v>
      </c>
      <c r="E29">
        <v>399068</v>
      </c>
      <c r="F29">
        <v>7.3566900000000004</v>
      </c>
      <c r="G29">
        <v>0</v>
      </c>
      <c r="H29">
        <v>90.635999999999996</v>
      </c>
      <c r="I29">
        <v>21.9</v>
      </c>
      <c r="J29">
        <v>68.599999999999994</v>
      </c>
      <c r="K29">
        <v>118.1</v>
      </c>
      <c r="L29">
        <v>1.0133000000000001</v>
      </c>
      <c r="M29">
        <v>87.186000000000007</v>
      </c>
      <c r="N29">
        <v>93.796000000000006</v>
      </c>
      <c r="O29">
        <v>91.837999999999994</v>
      </c>
      <c r="P29">
        <v>16</v>
      </c>
      <c r="Q29">
        <v>28.7</v>
      </c>
      <c r="R29">
        <v>21.3</v>
      </c>
      <c r="S29">
        <v>4.78</v>
      </c>
      <c r="T29" s="16">
        <v>8</v>
      </c>
      <c r="U29" s="23">
        <f t="shared" si="1"/>
        <v>1515</v>
      </c>
      <c r="V29" s="16"/>
      <c r="W29" s="118">
        <v>41890.405543981484</v>
      </c>
      <c r="X29" s="114">
        <v>862058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860543</v>
      </c>
      <c r="E30">
        <v>398858</v>
      </c>
      <c r="F30">
        <v>7.2037269999999998</v>
      </c>
      <c r="G30">
        <v>0</v>
      </c>
      <c r="H30">
        <v>89.998000000000005</v>
      </c>
      <c r="I30">
        <v>22.2</v>
      </c>
      <c r="J30">
        <v>76.8</v>
      </c>
      <c r="K30">
        <v>116.9</v>
      </c>
      <c r="L30">
        <v>1.0129999999999999</v>
      </c>
      <c r="M30">
        <v>86.108000000000004</v>
      </c>
      <c r="N30">
        <v>93.417000000000002</v>
      </c>
      <c r="O30">
        <v>89.682000000000002</v>
      </c>
      <c r="P30">
        <v>18</v>
      </c>
      <c r="Q30">
        <v>29.6</v>
      </c>
      <c r="R30">
        <v>21.2</v>
      </c>
      <c r="S30">
        <v>4.78</v>
      </c>
      <c r="T30" s="22">
        <v>7</v>
      </c>
      <c r="U30" s="23">
        <f t="shared" si="1"/>
        <v>1727</v>
      </c>
      <c r="V30" s="24">
        <v>8</v>
      </c>
      <c r="W30" s="118">
        <v>41859.402141203704</v>
      </c>
      <c r="X30" s="114">
        <v>860543</v>
      </c>
      <c r="Y30" s="117">
        <f t="shared" si="0"/>
        <v>0</v>
      </c>
    </row>
    <row r="31" spans="1:25">
      <c r="A31" s="16">
        <v>7</v>
      </c>
      <c r="B31" t="s">
        <v>143</v>
      </c>
      <c r="C31" t="s">
        <v>13</v>
      </c>
      <c r="D31">
        <v>858816</v>
      </c>
      <c r="E31">
        <v>398618</v>
      </c>
      <c r="F31">
        <v>7.0085740000000003</v>
      </c>
      <c r="G31">
        <v>0</v>
      </c>
      <c r="H31">
        <v>89.355999999999995</v>
      </c>
      <c r="I31">
        <v>22.8</v>
      </c>
      <c r="J31">
        <v>84.4</v>
      </c>
      <c r="K31">
        <v>177.7</v>
      </c>
      <c r="L31">
        <v>1.0124</v>
      </c>
      <c r="M31">
        <v>85.442999999999998</v>
      </c>
      <c r="N31">
        <v>92.956999999999994</v>
      </c>
      <c r="O31">
        <v>87.552000000000007</v>
      </c>
      <c r="P31">
        <v>19</v>
      </c>
      <c r="Q31">
        <v>29.2</v>
      </c>
      <c r="R31">
        <v>22.9</v>
      </c>
      <c r="S31">
        <v>4.79</v>
      </c>
      <c r="T31" s="16">
        <v>6</v>
      </c>
      <c r="U31" s="23">
        <f t="shared" si="1"/>
        <v>1859</v>
      </c>
      <c r="V31" s="5"/>
      <c r="W31" s="118">
        <v>41828.392627314817</v>
      </c>
      <c r="X31" s="114">
        <v>858817</v>
      </c>
      <c r="Y31" s="117">
        <f t="shared" si="0"/>
        <v>1.1643937700966944E-4</v>
      </c>
    </row>
    <row r="32" spans="1:25">
      <c r="A32" s="16">
        <v>6</v>
      </c>
      <c r="B32" t="s">
        <v>144</v>
      </c>
      <c r="C32" t="s">
        <v>13</v>
      </c>
      <c r="D32">
        <v>856957</v>
      </c>
      <c r="E32">
        <v>398358</v>
      </c>
      <c r="F32">
        <v>7.0299899999999997</v>
      </c>
      <c r="G32">
        <v>0</v>
      </c>
      <c r="H32">
        <v>89.242999999999995</v>
      </c>
      <c r="I32">
        <v>23.2</v>
      </c>
      <c r="J32">
        <v>73</v>
      </c>
      <c r="K32">
        <v>261.39999999999998</v>
      </c>
      <c r="L32">
        <v>1.0125999999999999</v>
      </c>
      <c r="M32">
        <v>85.652000000000001</v>
      </c>
      <c r="N32">
        <v>92.643000000000001</v>
      </c>
      <c r="O32">
        <v>87.322999999999993</v>
      </c>
      <c r="P32">
        <v>18.2</v>
      </c>
      <c r="Q32">
        <v>29</v>
      </c>
      <c r="R32">
        <v>21.3</v>
      </c>
      <c r="S32">
        <v>4.79</v>
      </c>
      <c r="T32" s="16">
        <v>5</v>
      </c>
      <c r="U32" s="23">
        <f t="shared" si="1"/>
        <v>1613</v>
      </c>
      <c r="V32" s="5"/>
      <c r="W32" s="118">
        <v>41798.383622685185</v>
      </c>
      <c r="X32" s="114">
        <v>856958</v>
      </c>
      <c r="Y32" s="117">
        <f t="shared" si="0"/>
        <v>1.1669196938157711E-4</v>
      </c>
    </row>
    <row r="33" spans="1:25">
      <c r="A33" s="16">
        <v>5</v>
      </c>
      <c r="B33" t="s">
        <v>145</v>
      </c>
      <c r="C33" t="s">
        <v>13</v>
      </c>
      <c r="D33">
        <v>855344</v>
      </c>
      <c r="E33">
        <v>398131</v>
      </c>
      <c r="F33">
        <v>7.0804349999999996</v>
      </c>
      <c r="G33">
        <v>0</v>
      </c>
      <c r="H33">
        <v>88.257999999999996</v>
      </c>
      <c r="I33">
        <v>23.4</v>
      </c>
      <c r="J33">
        <v>75</v>
      </c>
      <c r="K33">
        <v>153.80000000000001</v>
      </c>
      <c r="L33">
        <v>1.0125999999999999</v>
      </c>
      <c r="M33">
        <v>84.766000000000005</v>
      </c>
      <c r="N33">
        <v>90.822999999999993</v>
      </c>
      <c r="O33">
        <v>88.4</v>
      </c>
      <c r="P33">
        <v>18.7</v>
      </c>
      <c r="Q33">
        <v>29.4</v>
      </c>
      <c r="R33">
        <v>22.4</v>
      </c>
      <c r="S33">
        <v>4.79</v>
      </c>
      <c r="T33" s="16">
        <v>4</v>
      </c>
      <c r="U33" s="23">
        <f t="shared" si="1"/>
        <v>1623</v>
      </c>
      <c r="V33" s="5"/>
      <c r="W33" s="118">
        <v>41767.407268518517</v>
      </c>
      <c r="X33" s="114">
        <v>855344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853721</v>
      </c>
      <c r="E34">
        <v>397900</v>
      </c>
      <c r="F34">
        <v>6.9178559999999996</v>
      </c>
      <c r="G34">
        <v>0</v>
      </c>
      <c r="H34">
        <v>92.06</v>
      </c>
      <c r="I34">
        <v>23.2</v>
      </c>
      <c r="J34">
        <v>77</v>
      </c>
      <c r="K34">
        <v>153.4</v>
      </c>
      <c r="L34">
        <v>1.0123</v>
      </c>
      <c r="M34">
        <v>85.728999999999999</v>
      </c>
      <c r="N34">
        <v>94.082999999999998</v>
      </c>
      <c r="O34">
        <v>85.977000000000004</v>
      </c>
      <c r="P34">
        <v>18.100000000000001</v>
      </c>
      <c r="Q34">
        <v>29.5</v>
      </c>
      <c r="R34">
        <v>22</v>
      </c>
      <c r="S34">
        <v>4.79</v>
      </c>
      <c r="T34" s="16">
        <v>3</v>
      </c>
      <c r="U34" s="23">
        <f t="shared" si="1"/>
        <v>1668</v>
      </c>
      <c r="V34" s="5"/>
      <c r="W34" s="118">
        <v>41737.400231481479</v>
      </c>
      <c r="X34" s="114">
        <v>853721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852053</v>
      </c>
      <c r="E35">
        <v>397673</v>
      </c>
      <c r="F35">
        <v>7.5040100000000001</v>
      </c>
      <c r="G35">
        <v>0</v>
      </c>
      <c r="H35">
        <v>91.938000000000002</v>
      </c>
      <c r="I35">
        <v>23</v>
      </c>
      <c r="J35">
        <v>74.5</v>
      </c>
      <c r="K35">
        <v>272.5</v>
      </c>
      <c r="L35">
        <v>1.0137</v>
      </c>
      <c r="M35">
        <v>90.218999999999994</v>
      </c>
      <c r="N35">
        <v>94.662999999999997</v>
      </c>
      <c r="O35">
        <v>93.715000000000003</v>
      </c>
      <c r="P35">
        <v>16.8</v>
      </c>
      <c r="Q35">
        <v>28.6</v>
      </c>
      <c r="R35">
        <v>20.8</v>
      </c>
      <c r="S35">
        <v>4.79</v>
      </c>
      <c r="T35" s="16">
        <v>2</v>
      </c>
      <c r="U35" s="23">
        <f t="shared" si="1"/>
        <v>1625</v>
      </c>
      <c r="V35" s="5"/>
      <c r="W35" s="118">
        <v>41706.394050925926</v>
      </c>
      <c r="X35" s="114">
        <v>852054</v>
      </c>
      <c r="Y35" s="117">
        <f>((X35*100)/D35)-100</f>
        <v>1.1736359122949125E-4</v>
      </c>
    </row>
    <row r="36" spans="1:25">
      <c r="A36" s="16">
        <v>2</v>
      </c>
      <c r="B36" t="s">
        <v>148</v>
      </c>
      <c r="C36" t="s">
        <v>13</v>
      </c>
      <c r="D36">
        <v>850428</v>
      </c>
      <c r="E36">
        <v>397450</v>
      </c>
      <c r="F36">
        <v>7.4003379999999996</v>
      </c>
      <c r="G36">
        <v>0</v>
      </c>
      <c r="H36">
        <v>89.525999999999996</v>
      </c>
      <c r="I36">
        <v>23</v>
      </c>
      <c r="J36">
        <v>69.5</v>
      </c>
      <c r="K36">
        <v>161.5</v>
      </c>
      <c r="L36">
        <v>1.0141</v>
      </c>
      <c r="M36">
        <v>86.613</v>
      </c>
      <c r="N36">
        <v>92.192999999999998</v>
      </c>
      <c r="O36">
        <v>90.799000000000007</v>
      </c>
      <c r="P36">
        <v>15.4</v>
      </c>
      <c r="Q36">
        <v>30.3</v>
      </c>
      <c r="R36">
        <v>16.8</v>
      </c>
      <c r="S36">
        <v>4.79</v>
      </c>
      <c r="T36" s="16">
        <v>1</v>
      </c>
      <c r="U36" s="23">
        <f t="shared" si="1"/>
        <v>1515</v>
      </c>
      <c r="V36" s="5"/>
      <c r="W36" s="118">
        <v>41678.393622685187</v>
      </c>
      <c r="X36" s="114">
        <v>850428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848913</v>
      </c>
      <c r="E37">
        <v>397238</v>
      </c>
      <c r="F37">
        <v>7.0972619999999997</v>
      </c>
      <c r="G37">
        <v>0</v>
      </c>
      <c r="H37">
        <v>88.91</v>
      </c>
      <c r="I37">
        <v>22.9</v>
      </c>
      <c r="J37">
        <v>82.9</v>
      </c>
      <c r="K37">
        <v>162.30000000000001</v>
      </c>
      <c r="L37">
        <v>1.0125999999999999</v>
      </c>
      <c r="M37">
        <v>83.998999999999995</v>
      </c>
      <c r="N37">
        <v>91.69</v>
      </c>
      <c r="O37">
        <v>88.736999999999995</v>
      </c>
      <c r="P37">
        <v>17.7</v>
      </c>
      <c r="Q37">
        <v>29.3</v>
      </c>
      <c r="R37">
        <v>22.7</v>
      </c>
      <c r="S37">
        <v>4.79</v>
      </c>
      <c r="T37" s="1"/>
      <c r="U37" s="26"/>
      <c r="V37" s="5"/>
      <c r="W37" s="118">
        <v>41647.384444444448</v>
      </c>
      <c r="X37" s="114">
        <v>848913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11" sqref="D11"/>
    </sheetView>
  </sheetViews>
  <sheetFormatPr baseColWidth="10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B6" t="s">
        <v>554</v>
      </c>
      <c r="C6" t="s">
        <v>13</v>
      </c>
      <c r="D6">
        <v>1456408</v>
      </c>
      <c r="E6">
        <v>4610003</v>
      </c>
      <c r="F6">
        <v>7.075437</v>
      </c>
      <c r="G6">
        <v>0</v>
      </c>
      <c r="H6">
        <v>89.465999999999994</v>
      </c>
      <c r="I6">
        <v>22.1</v>
      </c>
      <c r="J6">
        <v>969.8</v>
      </c>
      <c r="K6">
        <v>1298.8</v>
      </c>
      <c r="L6">
        <v>1.0128999999999999</v>
      </c>
      <c r="M6">
        <v>85.293000000000006</v>
      </c>
      <c r="N6">
        <v>92.793999999999997</v>
      </c>
      <c r="O6">
        <v>88.099000000000004</v>
      </c>
      <c r="P6">
        <v>21.7</v>
      </c>
      <c r="Q6">
        <v>22.5</v>
      </c>
      <c r="R6">
        <v>21.8</v>
      </c>
      <c r="S6">
        <v>5.28</v>
      </c>
      <c r="T6" s="22">
        <v>31</v>
      </c>
      <c r="U6" s="23">
        <f>D6-D7</f>
        <v>23268</v>
      </c>
      <c r="V6" s="24">
        <v>1</v>
      </c>
      <c r="W6" s="112"/>
      <c r="X6" s="112"/>
      <c r="Y6" s="117"/>
    </row>
    <row r="7" spans="1:25">
      <c r="A7" s="16">
        <v>31</v>
      </c>
      <c r="B7" t="s">
        <v>555</v>
      </c>
      <c r="C7" t="s">
        <v>13</v>
      </c>
      <c r="D7">
        <v>1433140</v>
      </c>
      <c r="E7">
        <v>4606753</v>
      </c>
      <c r="F7">
        <v>7.1555650000000002</v>
      </c>
      <c r="G7">
        <v>0</v>
      </c>
      <c r="H7">
        <v>89.631</v>
      </c>
      <c r="I7">
        <v>21.9</v>
      </c>
      <c r="J7">
        <v>1031.2</v>
      </c>
      <c r="K7">
        <v>1332.8</v>
      </c>
      <c r="L7">
        <v>1.0130999999999999</v>
      </c>
      <c r="M7">
        <v>86.957999999999998</v>
      </c>
      <c r="N7">
        <v>93.367999999999995</v>
      </c>
      <c r="O7">
        <v>89.26</v>
      </c>
      <c r="P7">
        <v>21.3</v>
      </c>
      <c r="Q7">
        <v>22.3</v>
      </c>
      <c r="R7">
        <v>22</v>
      </c>
      <c r="S7">
        <v>5.28</v>
      </c>
      <c r="T7" s="16">
        <v>30</v>
      </c>
      <c r="U7" s="23">
        <f>D7-D8</f>
        <v>24735</v>
      </c>
      <c r="V7" s="4"/>
      <c r="W7" s="112"/>
      <c r="X7" s="112"/>
      <c r="Y7" s="117"/>
    </row>
    <row r="8" spans="1:25">
      <c r="A8" s="16">
        <v>30</v>
      </c>
      <c r="B8" t="s">
        <v>150</v>
      </c>
      <c r="C8" t="s">
        <v>13</v>
      </c>
      <c r="D8">
        <v>1408405</v>
      </c>
      <c r="E8">
        <v>4603307</v>
      </c>
      <c r="F8">
        <v>7.1077339999999998</v>
      </c>
      <c r="G8">
        <v>0</v>
      </c>
      <c r="H8">
        <v>86.887</v>
      </c>
      <c r="I8">
        <v>21.5</v>
      </c>
      <c r="J8">
        <v>1043.5999999999999</v>
      </c>
      <c r="K8">
        <v>1289.2</v>
      </c>
      <c r="L8">
        <v>1.0130999999999999</v>
      </c>
      <c r="M8">
        <v>80.828000000000003</v>
      </c>
      <c r="N8">
        <v>91.078999999999994</v>
      </c>
      <c r="O8">
        <v>88.372</v>
      </c>
      <c r="P8">
        <v>21.1</v>
      </c>
      <c r="Q8">
        <v>21.9</v>
      </c>
      <c r="R8">
        <v>21.3</v>
      </c>
      <c r="S8">
        <v>5.28</v>
      </c>
      <c r="T8" s="16">
        <v>29</v>
      </c>
      <c r="U8" s="23">
        <f>D8-D9</f>
        <v>25034</v>
      </c>
      <c r="V8" s="4"/>
      <c r="W8" s="112"/>
      <c r="X8" s="112"/>
      <c r="Y8" s="117"/>
    </row>
    <row r="9" spans="1:25" s="25" customFormat="1">
      <c r="A9" s="21">
        <v>29</v>
      </c>
      <c r="B9" t="s">
        <v>151</v>
      </c>
      <c r="C9" t="s">
        <v>13</v>
      </c>
      <c r="D9">
        <v>1383371</v>
      </c>
      <c r="E9">
        <v>4599724</v>
      </c>
      <c r="F9">
        <v>6.7802220000000002</v>
      </c>
      <c r="G9">
        <v>0</v>
      </c>
      <c r="H9">
        <v>86.117000000000004</v>
      </c>
      <c r="I9">
        <v>21.4</v>
      </c>
      <c r="J9">
        <v>991.6</v>
      </c>
      <c r="K9">
        <v>1311.3</v>
      </c>
      <c r="L9">
        <v>1.0124</v>
      </c>
      <c r="M9">
        <v>80.521000000000001</v>
      </c>
      <c r="N9">
        <v>91.710999999999999</v>
      </c>
      <c r="O9">
        <v>83.775000000000006</v>
      </c>
      <c r="P9">
        <v>21</v>
      </c>
      <c r="Q9">
        <v>21.6</v>
      </c>
      <c r="R9">
        <v>21.2</v>
      </c>
      <c r="S9">
        <v>5.28</v>
      </c>
      <c r="T9" s="22">
        <v>28</v>
      </c>
      <c r="U9" s="23">
        <f t="shared" ref="U9:U36" si="0">D9-D10</f>
        <v>23789</v>
      </c>
      <c r="V9" s="24">
        <v>29</v>
      </c>
      <c r="W9" s="113"/>
      <c r="X9" s="113"/>
      <c r="Y9" s="117"/>
    </row>
    <row r="10" spans="1:25">
      <c r="A10" s="16">
        <v>28</v>
      </c>
      <c r="B10" t="s">
        <v>152</v>
      </c>
      <c r="C10" t="s">
        <v>13</v>
      </c>
      <c r="D10">
        <v>1359582</v>
      </c>
      <c r="E10">
        <v>4596288</v>
      </c>
      <c r="F10">
        <v>6.7223379999999997</v>
      </c>
      <c r="G10">
        <v>0</v>
      </c>
      <c r="H10">
        <v>85.900999999999996</v>
      </c>
      <c r="I10">
        <v>21.4</v>
      </c>
      <c r="J10">
        <v>1025.2</v>
      </c>
      <c r="K10">
        <v>1333</v>
      </c>
      <c r="L10">
        <v>1.0123</v>
      </c>
      <c r="M10">
        <v>80.563999999999993</v>
      </c>
      <c r="N10">
        <v>89.316000000000003</v>
      </c>
      <c r="O10">
        <v>82.905000000000001</v>
      </c>
      <c r="P10">
        <v>20.9</v>
      </c>
      <c r="Q10">
        <v>22</v>
      </c>
      <c r="R10">
        <v>21</v>
      </c>
      <c r="S10">
        <v>5.28</v>
      </c>
      <c r="T10" s="16">
        <v>27</v>
      </c>
      <c r="U10" s="23">
        <f t="shared" si="0"/>
        <v>24593</v>
      </c>
      <c r="V10" s="16"/>
      <c r="W10" s="112"/>
      <c r="X10" s="112"/>
      <c r="Y10" s="117"/>
    </row>
    <row r="11" spans="1:25">
      <c r="A11" s="16">
        <v>27</v>
      </c>
      <c r="B11" t="s">
        <v>153</v>
      </c>
      <c r="C11" t="s">
        <v>13</v>
      </c>
      <c r="D11">
        <v>1334989</v>
      </c>
      <c r="E11">
        <v>4592733</v>
      </c>
      <c r="F11">
        <v>6.8130730000000002</v>
      </c>
      <c r="G11">
        <v>0</v>
      </c>
      <c r="H11">
        <v>85.840999999999994</v>
      </c>
      <c r="I11">
        <v>21.3</v>
      </c>
      <c r="J11">
        <v>988.1</v>
      </c>
      <c r="K11">
        <v>1312.9</v>
      </c>
      <c r="L11">
        <v>1.0125</v>
      </c>
      <c r="M11">
        <v>81.225999999999999</v>
      </c>
      <c r="N11">
        <v>91.33</v>
      </c>
      <c r="O11">
        <v>84.224999999999994</v>
      </c>
      <c r="P11">
        <v>21</v>
      </c>
      <c r="Q11">
        <v>22</v>
      </c>
      <c r="R11">
        <v>21.2</v>
      </c>
      <c r="S11">
        <v>5.28</v>
      </c>
      <c r="T11" s="16">
        <v>26</v>
      </c>
      <c r="U11" s="23">
        <f t="shared" si="0"/>
        <v>23708</v>
      </c>
      <c r="V11" s="16"/>
      <c r="W11" s="112"/>
      <c r="X11" s="112"/>
      <c r="Y11" s="117"/>
    </row>
    <row r="12" spans="1:25">
      <c r="A12" s="16">
        <v>26</v>
      </c>
      <c r="B12" t="s">
        <v>154</v>
      </c>
      <c r="C12" t="s">
        <v>13</v>
      </c>
      <c r="D12">
        <v>1311281</v>
      </c>
      <c r="E12">
        <v>4589303</v>
      </c>
      <c r="F12">
        <v>6.6365499999999997</v>
      </c>
      <c r="G12">
        <v>0</v>
      </c>
      <c r="H12">
        <v>85.16</v>
      </c>
      <c r="I12">
        <v>21.5</v>
      </c>
      <c r="J12">
        <v>972.4</v>
      </c>
      <c r="K12">
        <v>1326.2</v>
      </c>
      <c r="L12">
        <v>1.0121</v>
      </c>
      <c r="M12">
        <v>79.688000000000002</v>
      </c>
      <c r="N12">
        <v>89.13</v>
      </c>
      <c r="O12">
        <v>81.712999999999994</v>
      </c>
      <c r="P12">
        <v>20.9</v>
      </c>
      <c r="Q12">
        <v>22.1</v>
      </c>
      <c r="R12">
        <v>21</v>
      </c>
      <c r="S12">
        <v>5.28</v>
      </c>
      <c r="T12" s="16">
        <v>25</v>
      </c>
      <c r="U12" s="23">
        <f t="shared" si="0"/>
        <v>23333</v>
      </c>
      <c r="V12" s="16"/>
      <c r="W12" s="112"/>
      <c r="X12" s="112"/>
      <c r="Y12" s="117"/>
    </row>
    <row r="13" spans="1:25">
      <c r="A13" s="16">
        <v>25</v>
      </c>
      <c r="B13" t="s">
        <v>155</v>
      </c>
      <c r="C13" t="s">
        <v>13</v>
      </c>
      <c r="D13">
        <v>1287948</v>
      </c>
      <c r="E13">
        <v>4585902</v>
      </c>
      <c r="F13">
        <v>6.6298510000000004</v>
      </c>
      <c r="G13">
        <v>0</v>
      </c>
      <c r="H13">
        <v>89.811000000000007</v>
      </c>
      <c r="I13">
        <v>21.9</v>
      </c>
      <c r="J13">
        <v>859.6</v>
      </c>
      <c r="K13">
        <v>1293.5999999999999</v>
      </c>
      <c r="L13">
        <v>1.012</v>
      </c>
      <c r="M13">
        <v>80.941999999999993</v>
      </c>
      <c r="N13">
        <v>93.248999999999995</v>
      </c>
      <c r="O13">
        <v>81.762</v>
      </c>
      <c r="P13">
        <v>21.4</v>
      </c>
      <c r="Q13">
        <v>22.5</v>
      </c>
      <c r="R13">
        <v>21.4</v>
      </c>
      <c r="S13">
        <v>5.28</v>
      </c>
      <c r="T13" s="16">
        <v>24</v>
      </c>
      <c r="U13" s="23">
        <f t="shared" si="0"/>
        <v>20612</v>
      </c>
      <c r="V13" s="16"/>
      <c r="W13" s="115"/>
      <c r="X13" s="115"/>
      <c r="Y13" s="117"/>
    </row>
    <row r="14" spans="1:25">
      <c r="A14" s="16">
        <v>24</v>
      </c>
      <c r="B14" t="s">
        <v>156</v>
      </c>
      <c r="C14" t="s">
        <v>13</v>
      </c>
      <c r="D14">
        <v>1267336</v>
      </c>
      <c r="E14">
        <v>4583028</v>
      </c>
      <c r="F14">
        <v>7.2201779999999998</v>
      </c>
      <c r="G14">
        <v>0</v>
      </c>
      <c r="H14">
        <v>89.141999999999996</v>
      </c>
      <c r="I14">
        <v>21.6</v>
      </c>
      <c r="J14">
        <v>995.4</v>
      </c>
      <c r="K14">
        <v>1331.8</v>
      </c>
      <c r="L14">
        <v>1.0133000000000001</v>
      </c>
      <c r="M14">
        <v>85.058000000000007</v>
      </c>
      <c r="N14">
        <v>94.215999999999994</v>
      </c>
      <c r="O14">
        <v>90.042000000000002</v>
      </c>
      <c r="P14">
        <v>21.3</v>
      </c>
      <c r="Q14">
        <v>22</v>
      </c>
      <c r="R14">
        <v>21.6</v>
      </c>
      <c r="S14">
        <v>5.28</v>
      </c>
      <c r="T14" s="16">
        <v>23</v>
      </c>
      <c r="U14" s="23">
        <f t="shared" si="0"/>
        <v>23868</v>
      </c>
      <c r="V14" s="16"/>
      <c r="W14" s="115"/>
      <c r="X14" s="115"/>
      <c r="Y14" s="117"/>
    </row>
    <row r="15" spans="1:25">
      <c r="A15" s="16">
        <v>23</v>
      </c>
      <c r="B15" t="s">
        <v>157</v>
      </c>
      <c r="C15" t="s">
        <v>13</v>
      </c>
      <c r="D15">
        <v>1243468</v>
      </c>
      <c r="E15">
        <v>4579686</v>
      </c>
      <c r="F15">
        <v>7.0450650000000001</v>
      </c>
      <c r="G15">
        <v>0</v>
      </c>
      <c r="H15">
        <v>87.626999999999995</v>
      </c>
      <c r="I15">
        <v>21.5</v>
      </c>
      <c r="J15">
        <v>948.7</v>
      </c>
      <c r="K15">
        <v>1279.8</v>
      </c>
      <c r="L15">
        <v>1.0128999999999999</v>
      </c>
      <c r="M15">
        <v>82.814999999999998</v>
      </c>
      <c r="N15">
        <v>91.655000000000001</v>
      </c>
      <c r="O15">
        <v>87.492999999999995</v>
      </c>
      <c r="P15">
        <v>21.2</v>
      </c>
      <c r="Q15">
        <v>22</v>
      </c>
      <c r="R15">
        <v>21.3</v>
      </c>
      <c r="S15">
        <v>5.28</v>
      </c>
      <c r="T15" s="16">
        <v>22</v>
      </c>
      <c r="U15" s="23">
        <f t="shared" si="0"/>
        <v>22764</v>
      </c>
      <c r="V15" s="16"/>
      <c r="W15" s="115"/>
      <c r="X15" s="115"/>
      <c r="Y15" s="117"/>
    </row>
    <row r="16" spans="1:25" s="25" customFormat="1">
      <c r="A16" s="21">
        <v>22</v>
      </c>
      <c r="B16" t="s">
        <v>158</v>
      </c>
      <c r="C16" t="s">
        <v>13</v>
      </c>
      <c r="D16">
        <v>1220704</v>
      </c>
      <c r="E16">
        <v>4576453</v>
      </c>
      <c r="F16">
        <v>6.815766</v>
      </c>
      <c r="G16">
        <v>0</v>
      </c>
      <c r="H16">
        <v>86.638999999999996</v>
      </c>
      <c r="I16">
        <v>21.3</v>
      </c>
      <c r="J16">
        <v>966.3</v>
      </c>
      <c r="K16">
        <v>1306.2</v>
      </c>
      <c r="L16">
        <v>1.0125</v>
      </c>
      <c r="M16">
        <v>81.088999999999999</v>
      </c>
      <c r="N16">
        <v>91.468000000000004</v>
      </c>
      <c r="O16">
        <v>84.254999999999995</v>
      </c>
      <c r="P16">
        <v>20.9</v>
      </c>
      <c r="Q16">
        <v>21.7</v>
      </c>
      <c r="R16">
        <v>21.2</v>
      </c>
      <c r="S16">
        <v>5.28</v>
      </c>
      <c r="T16" s="22">
        <v>21</v>
      </c>
      <c r="U16" s="23">
        <f t="shared" si="0"/>
        <v>23185</v>
      </c>
      <c r="V16" s="24">
        <v>22</v>
      </c>
      <c r="W16" s="115"/>
      <c r="X16" s="115"/>
      <c r="Y16" s="117"/>
    </row>
    <row r="17" spans="1:25">
      <c r="A17" s="16">
        <v>21</v>
      </c>
      <c r="B17" t="s">
        <v>159</v>
      </c>
      <c r="C17" t="s">
        <v>13</v>
      </c>
      <c r="D17">
        <v>1197519</v>
      </c>
      <c r="E17">
        <v>4573128</v>
      </c>
      <c r="F17">
        <v>6.8340630000000004</v>
      </c>
      <c r="G17">
        <v>0</v>
      </c>
      <c r="H17">
        <v>85.882000000000005</v>
      </c>
      <c r="I17">
        <v>21.3</v>
      </c>
      <c r="J17">
        <v>1027.2</v>
      </c>
      <c r="K17">
        <v>1367.9</v>
      </c>
      <c r="L17">
        <v>1.0125</v>
      </c>
      <c r="M17">
        <v>82.013000000000005</v>
      </c>
      <c r="N17">
        <v>90.506</v>
      </c>
      <c r="O17">
        <v>84.435000000000002</v>
      </c>
      <c r="P17">
        <v>20.9</v>
      </c>
      <c r="Q17">
        <v>21.7</v>
      </c>
      <c r="R17">
        <v>20.9</v>
      </c>
      <c r="S17">
        <v>5.28</v>
      </c>
      <c r="T17" s="16">
        <v>20</v>
      </c>
      <c r="U17" s="23">
        <f t="shared" si="0"/>
        <v>24635</v>
      </c>
      <c r="V17" s="16"/>
      <c r="W17" s="115"/>
      <c r="X17" s="115"/>
      <c r="Y17" s="117"/>
    </row>
    <row r="18" spans="1:25">
      <c r="A18" s="16">
        <v>20</v>
      </c>
      <c r="B18" t="s">
        <v>160</v>
      </c>
      <c r="C18" t="s">
        <v>13</v>
      </c>
      <c r="D18">
        <v>1172884</v>
      </c>
      <c r="E18">
        <v>4569566</v>
      </c>
      <c r="F18">
        <v>6.8999480000000002</v>
      </c>
      <c r="G18">
        <v>0</v>
      </c>
      <c r="H18">
        <v>86.088999999999999</v>
      </c>
      <c r="I18">
        <v>21.4</v>
      </c>
      <c r="J18">
        <v>965</v>
      </c>
      <c r="K18">
        <v>1279.5</v>
      </c>
      <c r="L18">
        <v>1.0125999999999999</v>
      </c>
      <c r="M18">
        <v>81.924999999999997</v>
      </c>
      <c r="N18">
        <v>89.253</v>
      </c>
      <c r="O18">
        <v>85.417000000000002</v>
      </c>
      <c r="P18">
        <v>21</v>
      </c>
      <c r="Q18">
        <v>21.8</v>
      </c>
      <c r="R18">
        <v>21.1</v>
      </c>
      <c r="S18">
        <v>5.28</v>
      </c>
      <c r="T18" s="16">
        <v>19</v>
      </c>
      <c r="U18" s="23">
        <f t="shared" si="0"/>
        <v>23154</v>
      </c>
      <c r="V18" s="16"/>
      <c r="W18" s="115"/>
      <c r="X18" s="115"/>
      <c r="Y18" s="117"/>
    </row>
    <row r="19" spans="1:25">
      <c r="A19" s="16">
        <v>19</v>
      </c>
      <c r="B19" t="s">
        <v>161</v>
      </c>
      <c r="C19" t="s">
        <v>13</v>
      </c>
      <c r="D19">
        <v>1149730</v>
      </c>
      <c r="E19">
        <v>4566227</v>
      </c>
      <c r="F19">
        <v>6.8783110000000001</v>
      </c>
      <c r="G19">
        <v>0</v>
      </c>
      <c r="H19">
        <v>86.426000000000002</v>
      </c>
      <c r="I19">
        <v>21.6</v>
      </c>
      <c r="J19">
        <v>997.2</v>
      </c>
      <c r="K19">
        <v>1376.6</v>
      </c>
      <c r="L19">
        <v>1.0125999999999999</v>
      </c>
      <c r="M19">
        <v>83.206000000000003</v>
      </c>
      <c r="N19">
        <v>90.231999999999999</v>
      </c>
      <c r="O19">
        <v>85.093999999999994</v>
      </c>
      <c r="P19">
        <v>21</v>
      </c>
      <c r="Q19">
        <v>22.2</v>
      </c>
      <c r="R19">
        <v>21.1</v>
      </c>
      <c r="S19">
        <v>5.28</v>
      </c>
      <c r="T19" s="16">
        <v>18</v>
      </c>
      <c r="U19" s="23">
        <f t="shared" si="0"/>
        <v>23914</v>
      </c>
      <c r="V19" s="16"/>
      <c r="W19" s="115"/>
      <c r="X19" s="115"/>
      <c r="Y19" s="117"/>
    </row>
    <row r="20" spans="1:25">
      <c r="A20" s="16">
        <v>18</v>
      </c>
      <c r="B20" t="s">
        <v>162</v>
      </c>
      <c r="C20" t="s">
        <v>13</v>
      </c>
      <c r="D20">
        <v>1125816</v>
      </c>
      <c r="E20">
        <v>4562788</v>
      </c>
      <c r="F20">
        <v>6.993417</v>
      </c>
      <c r="G20">
        <v>0</v>
      </c>
      <c r="H20">
        <v>88.861999999999995</v>
      </c>
      <c r="I20">
        <v>21.8</v>
      </c>
      <c r="J20">
        <v>1012.3</v>
      </c>
      <c r="K20">
        <v>1380.4</v>
      </c>
      <c r="L20">
        <v>1.0127999999999999</v>
      </c>
      <c r="M20">
        <v>82.783000000000001</v>
      </c>
      <c r="N20">
        <v>92.174999999999997</v>
      </c>
      <c r="O20">
        <v>86.873999999999995</v>
      </c>
      <c r="P20">
        <v>21.4</v>
      </c>
      <c r="Q20">
        <v>22.3</v>
      </c>
      <c r="R20">
        <v>21.6</v>
      </c>
      <c r="S20">
        <v>5.28</v>
      </c>
      <c r="T20" s="16">
        <v>17</v>
      </c>
      <c r="U20" s="23">
        <f t="shared" si="0"/>
        <v>24288</v>
      </c>
      <c r="V20" s="16"/>
      <c r="W20" s="115"/>
      <c r="X20" s="115"/>
      <c r="Y20" s="117"/>
    </row>
    <row r="21" spans="1:25">
      <c r="A21" s="16">
        <v>17</v>
      </c>
      <c r="B21" t="s">
        <v>163</v>
      </c>
      <c r="C21" t="s">
        <v>13</v>
      </c>
      <c r="D21">
        <v>1101528</v>
      </c>
      <c r="E21">
        <v>4559377</v>
      </c>
      <c r="F21">
        <v>7.1845210000000002</v>
      </c>
      <c r="G21">
        <v>0</v>
      </c>
      <c r="H21">
        <v>88.805000000000007</v>
      </c>
      <c r="I21">
        <v>21.5</v>
      </c>
      <c r="J21">
        <v>1123.4000000000001</v>
      </c>
      <c r="K21">
        <v>1469.5</v>
      </c>
      <c r="L21">
        <v>1.0132000000000001</v>
      </c>
      <c r="M21">
        <v>84.081000000000003</v>
      </c>
      <c r="N21">
        <v>92.951999999999998</v>
      </c>
      <c r="O21">
        <v>89.539000000000001</v>
      </c>
      <c r="P21">
        <v>21.2</v>
      </c>
      <c r="Q21">
        <v>21.9</v>
      </c>
      <c r="R21">
        <v>21.6</v>
      </c>
      <c r="S21">
        <v>5.28</v>
      </c>
      <c r="T21" s="16">
        <v>16</v>
      </c>
      <c r="U21" s="23">
        <f t="shared" si="0"/>
        <v>26954</v>
      </c>
      <c r="V21" s="16"/>
      <c r="W21" s="114"/>
      <c r="X21" s="114"/>
      <c r="Y21" s="117"/>
    </row>
    <row r="22" spans="1:25">
      <c r="A22" s="16">
        <v>16</v>
      </c>
      <c r="B22" t="s">
        <v>164</v>
      </c>
      <c r="C22" t="s">
        <v>13</v>
      </c>
      <c r="D22">
        <v>1074574</v>
      </c>
      <c r="E22">
        <v>4555593</v>
      </c>
      <c r="F22">
        <v>6.9669040000000004</v>
      </c>
      <c r="G22">
        <v>0</v>
      </c>
      <c r="H22">
        <v>87.022000000000006</v>
      </c>
      <c r="I22">
        <v>21.4</v>
      </c>
      <c r="J22">
        <v>1061.9000000000001</v>
      </c>
      <c r="K22">
        <v>1381.9</v>
      </c>
      <c r="L22">
        <v>1.0127999999999999</v>
      </c>
      <c r="M22">
        <v>82.927999999999997</v>
      </c>
      <c r="N22">
        <v>91.14</v>
      </c>
      <c r="O22">
        <v>86.361999999999995</v>
      </c>
      <c r="P22">
        <v>21.1</v>
      </c>
      <c r="Q22">
        <v>21.9</v>
      </c>
      <c r="R22">
        <v>21.2</v>
      </c>
      <c r="S22">
        <v>5.29</v>
      </c>
      <c r="T22" s="16">
        <v>15</v>
      </c>
      <c r="U22" s="23">
        <f t="shared" si="0"/>
        <v>25481</v>
      </c>
      <c r="V22" s="16"/>
      <c r="W22" s="114"/>
      <c r="X22" s="114"/>
      <c r="Y22" s="117"/>
    </row>
    <row r="23" spans="1:25" s="25" customFormat="1">
      <c r="A23" s="21">
        <v>15</v>
      </c>
      <c r="B23" t="s">
        <v>165</v>
      </c>
      <c r="C23" t="s">
        <v>13</v>
      </c>
      <c r="D23">
        <v>1049093</v>
      </c>
      <c r="E23">
        <v>4551953</v>
      </c>
      <c r="F23">
        <v>7.1412940000000003</v>
      </c>
      <c r="G23">
        <v>0</v>
      </c>
      <c r="H23">
        <v>86.174000000000007</v>
      </c>
      <c r="I23">
        <v>21.2</v>
      </c>
      <c r="J23">
        <v>1077.5999999999999</v>
      </c>
      <c r="K23">
        <v>1447.5</v>
      </c>
      <c r="L23">
        <v>1.0132000000000001</v>
      </c>
      <c r="M23">
        <v>80.524000000000001</v>
      </c>
      <c r="N23">
        <v>91.968999999999994</v>
      </c>
      <c r="O23">
        <v>88.799000000000007</v>
      </c>
      <c r="P23">
        <v>20.8</v>
      </c>
      <c r="Q23">
        <v>21.5</v>
      </c>
      <c r="R23">
        <v>21.2</v>
      </c>
      <c r="S23">
        <v>5.28</v>
      </c>
      <c r="T23" s="22">
        <v>14</v>
      </c>
      <c r="U23" s="23">
        <f t="shared" si="0"/>
        <v>25849</v>
      </c>
      <c r="V23" s="24">
        <v>15</v>
      </c>
      <c r="W23" s="114"/>
      <c r="X23" s="114"/>
      <c r="Y23" s="117"/>
    </row>
    <row r="24" spans="1:25">
      <c r="A24" s="16">
        <v>14</v>
      </c>
      <c r="B24" t="s">
        <v>166</v>
      </c>
      <c r="C24" t="s">
        <v>13</v>
      </c>
      <c r="D24">
        <v>1023244</v>
      </c>
      <c r="E24">
        <v>4548225</v>
      </c>
      <c r="F24">
        <v>6.841634</v>
      </c>
      <c r="G24">
        <v>0</v>
      </c>
      <c r="H24">
        <v>85.287999999999997</v>
      </c>
      <c r="I24">
        <v>21.5</v>
      </c>
      <c r="J24">
        <v>1099.8</v>
      </c>
      <c r="K24">
        <v>1452.4</v>
      </c>
      <c r="L24">
        <v>1.0125999999999999</v>
      </c>
      <c r="M24">
        <v>80.269000000000005</v>
      </c>
      <c r="N24">
        <v>89.453999999999994</v>
      </c>
      <c r="O24">
        <v>84.510999999999996</v>
      </c>
      <c r="P24">
        <v>20.8</v>
      </c>
      <c r="Q24">
        <v>22.2</v>
      </c>
      <c r="R24">
        <v>20.9</v>
      </c>
      <c r="S24">
        <v>5.29</v>
      </c>
      <c r="T24" s="16">
        <v>13</v>
      </c>
      <c r="U24" s="23">
        <f t="shared" si="0"/>
        <v>26384</v>
      </c>
      <c r="V24" s="16"/>
      <c r="W24" s="114"/>
      <c r="X24" s="114"/>
      <c r="Y24" s="117"/>
    </row>
    <row r="25" spans="1:25">
      <c r="A25" s="16">
        <v>13</v>
      </c>
      <c r="B25" t="s">
        <v>167</v>
      </c>
      <c r="C25" t="s">
        <v>13</v>
      </c>
      <c r="D25">
        <v>996860</v>
      </c>
      <c r="E25">
        <v>4544385</v>
      </c>
      <c r="F25">
        <v>6.8631320000000002</v>
      </c>
      <c r="G25">
        <v>0</v>
      </c>
      <c r="H25">
        <v>86.293999999999997</v>
      </c>
      <c r="I25">
        <v>21.7</v>
      </c>
      <c r="J25">
        <v>1092.4000000000001</v>
      </c>
      <c r="K25">
        <v>1427.1</v>
      </c>
      <c r="L25">
        <v>1.0125</v>
      </c>
      <c r="M25">
        <v>81.244</v>
      </c>
      <c r="N25">
        <v>91.29</v>
      </c>
      <c r="O25">
        <v>85.039000000000001</v>
      </c>
      <c r="P25">
        <v>21.3</v>
      </c>
      <c r="Q25">
        <v>22.1</v>
      </c>
      <c r="R25">
        <v>21.5</v>
      </c>
      <c r="S25">
        <v>5.29</v>
      </c>
      <c r="T25" s="16">
        <v>12</v>
      </c>
      <c r="U25" s="23">
        <f t="shared" si="0"/>
        <v>26206</v>
      </c>
      <c r="V25" s="16"/>
      <c r="W25" s="114"/>
      <c r="X25" s="114"/>
      <c r="Y25" s="117"/>
    </row>
    <row r="26" spans="1:25">
      <c r="A26" s="16">
        <v>12</v>
      </c>
      <c r="B26" t="s">
        <v>168</v>
      </c>
      <c r="C26" t="s">
        <v>13</v>
      </c>
      <c r="D26">
        <v>970654</v>
      </c>
      <c r="E26">
        <v>4540607</v>
      </c>
      <c r="F26">
        <v>7.0494849999999998</v>
      </c>
      <c r="G26">
        <v>0</v>
      </c>
      <c r="H26">
        <v>87.013000000000005</v>
      </c>
      <c r="I26">
        <v>22</v>
      </c>
      <c r="J26">
        <v>1075.4000000000001</v>
      </c>
      <c r="K26">
        <v>1437</v>
      </c>
      <c r="L26">
        <v>1.0128999999999999</v>
      </c>
      <c r="M26">
        <v>83.382000000000005</v>
      </c>
      <c r="N26">
        <v>90.385999999999996</v>
      </c>
      <c r="O26">
        <v>87.698999999999998</v>
      </c>
      <c r="P26">
        <v>21.6</v>
      </c>
      <c r="Q26">
        <v>22.6</v>
      </c>
      <c r="R26">
        <v>21.7</v>
      </c>
      <c r="S26">
        <v>5.29</v>
      </c>
      <c r="T26" s="16">
        <v>11</v>
      </c>
      <c r="U26" s="23">
        <f t="shared" si="0"/>
        <v>25786</v>
      </c>
      <c r="V26" s="16"/>
      <c r="W26" s="118"/>
      <c r="X26" s="114"/>
      <c r="Y26" s="117"/>
    </row>
    <row r="27" spans="1:25">
      <c r="A27" s="16">
        <v>11</v>
      </c>
      <c r="B27" t="s">
        <v>169</v>
      </c>
      <c r="C27" t="s">
        <v>13</v>
      </c>
      <c r="D27">
        <v>944868</v>
      </c>
      <c r="E27">
        <v>4536914</v>
      </c>
      <c r="F27">
        <v>6.930078</v>
      </c>
      <c r="G27">
        <v>0</v>
      </c>
      <c r="H27">
        <v>89.411000000000001</v>
      </c>
      <c r="I27">
        <v>22.2</v>
      </c>
      <c r="J27">
        <v>1069.0999999999999</v>
      </c>
      <c r="K27">
        <v>1319.9</v>
      </c>
      <c r="L27">
        <v>1.0125999999999999</v>
      </c>
      <c r="M27">
        <v>84.271000000000001</v>
      </c>
      <c r="N27">
        <v>92.688000000000002</v>
      </c>
      <c r="O27">
        <v>86.081999999999994</v>
      </c>
      <c r="P27">
        <v>21.8</v>
      </c>
      <c r="Q27">
        <v>22.7</v>
      </c>
      <c r="R27">
        <v>21.9</v>
      </c>
      <c r="S27">
        <v>5.29</v>
      </c>
      <c r="T27" s="16">
        <v>10</v>
      </c>
      <c r="U27" s="23">
        <f t="shared" si="0"/>
        <v>25655</v>
      </c>
      <c r="V27" s="16"/>
      <c r="W27" s="118"/>
      <c r="X27" s="114"/>
      <c r="Y27" s="117"/>
    </row>
    <row r="28" spans="1:25">
      <c r="A28" s="16">
        <v>10</v>
      </c>
      <c r="B28" t="s">
        <v>170</v>
      </c>
      <c r="C28" t="s">
        <v>13</v>
      </c>
      <c r="D28">
        <v>919213</v>
      </c>
      <c r="E28">
        <v>4533328</v>
      </c>
      <c r="F28">
        <v>7.1810320000000001</v>
      </c>
      <c r="G28">
        <v>0</v>
      </c>
      <c r="H28">
        <v>89.555999999999997</v>
      </c>
      <c r="I28">
        <v>21.9</v>
      </c>
      <c r="J28">
        <v>1064.0999999999999</v>
      </c>
      <c r="K28">
        <v>1393.5</v>
      </c>
      <c r="L28">
        <v>1.0132000000000001</v>
      </c>
      <c r="M28">
        <v>85.525999999999996</v>
      </c>
      <c r="N28">
        <v>93.497</v>
      </c>
      <c r="O28">
        <v>89.606999999999999</v>
      </c>
      <c r="P28">
        <v>21.5</v>
      </c>
      <c r="Q28">
        <v>22.4</v>
      </c>
      <c r="R28">
        <v>21.9</v>
      </c>
      <c r="S28">
        <v>5.29</v>
      </c>
      <c r="T28" s="16">
        <v>9</v>
      </c>
      <c r="U28" s="23">
        <f t="shared" si="0"/>
        <v>25521</v>
      </c>
      <c r="V28" s="16"/>
      <c r="W28" s="118"/>
      <c r="X28" s="114"/>
      <c r="Y28" s="117"/>
    </row>
    <row r="29" spans="1:25">
      <c r="A29" s="16">
        <v>9</v>
      </c>
      <c r="B29" t="s">
        <v>171</v>
      </c>
      <c r="C29" t="s">
        <v>13</v>
      </c>
      <c r="D29">
        <v>893692</v>
      </c>
      <c r="E29">
        <v>4529767</v>
      </c>
      <c r="F29">
        <v>7.2099440000000001</v>
      </c>
      <c r="G29">
        <v>0</v>
      </c>
      <c r="H29">
        <v>87.813999999999993</v>
      </c>
      <c r="I29">
        <v>21.6</v>
      </c>
      <c r="J29">
        <v>1066.0999999999999</v>
      </c>
      <c r="K29">
        <v>1411.9</v>
      </c>
      <c r="L29">
        <v>1.0133000000000001</v>
      </c>
      <c r="M29">
        <v>82.694999999999993</v>
      </c>
      <c r="N29">
        <v>92.424999999999997</v>
      </c>
      <c r="O29">
        <v>89.885000000000005</v>
      </c>
      <c r="P29">
        <v>21.4</v>
      </c>
      <c r="Q29">
        <v>22.1</v>
      </c>
      <c r="R29">
        <v>21.6</v>
      </c>
      <c r="S29">
        <v>5.29</v>
      </c>
      <c r="T29" s="16">
        <v>8</v>
      </c>
      <c r="U29" s="23">
        <f t="shared" si="0"/>
        <v>25610</v>
      </c>
      <c r="V29" s="16"/>
      <c r="W29" s="118"/>
      <c r="X29" s="114"/>
      <c r="Y29" s="117"/>
    </row>
    <row r="30" spans="1:25" s="25" customFormat="1">
      <c r="A30" s="21">
        <v>8</v>
      </c>
      <c r="B30" t="s">
        <v>142</v>
      </c>
      <c r="C30" t="s">
        <v>13</v>
      </c>
      <c r="D30">
        <v>868082</v>
      </c>
      <c r="E30">
        <v>4526134</v>
      </c>
      <c r="F30">
        <v>7.0048490000000001</v>
      </c>
      <c r="G30">
        <v>0</v>
      </c>
      <c r="H30">
        <v>87.328999999999994</v>
      </c>
      <c r="I30">
        <v>21.4</v>
      </c>
      <c r="J30">
        <v>1038</v>
      </c>
      <c r="K30">
        <v>1402.3</v>
      </c>
      <c r="L30">
        <v>1.0127999999999999</v>
      </c>
      <c r="M30">
        <v>81.034000000000006</v>
      </c>
      <c r="N30">
        <v>91.56</v>
      </c>
      <c r="O30">
        <v>87.025000000000006</v>
      </c>
      <c r="P30">
        <v>21</v>
      </c>
      <c r="Q30">
        <v>21.9</v>
      </c>
      <c r="R30">
        <v>21.6</v>
      </c>
      <c r="S30">
        <v>5.28</v>
      </c>
      <c r="T30" s="22">
        <v>7</v>
      </c>
      <c r="U30" s="23">
        <f t="shared" si="0"/>
        <v>24883</v>
      </c>
      <c r="V30" s="24">
        <v>8</v>
      </c>
      <c r="W30" s="118"/>
      <c r="X30" s="114"/>
      <c r="Y30" s="117"/>
    </row>
    <row r="31" spans="1:25">
      <c r="A31" s="16">
        <v>7</v>
      </c>
      <c r="B31" t="s">
        <v>143</v>
      </c>
      <c r="C31" t="s">
        <v>13</v>
      </c>
      <c r="D31">
        <v>843199</v>
      </c>
      <c r="E31">
        <v>4522587</v>
      </c>
      <c r="F31">
        <v>6.8043810000000002</v>
      </c>
      <c r="G31">
        <v>0</v>
      </c>
      <c r="H31">
        <v>86.382000000000005</v>
      </c>
      <c r="I31">
        <v>21.4</v>
      </c>
      <c r="J31">
        <v>1090.5</v>
      </c>
      <c r="K31">
        <v>1453.5</v>
      </c>
      <c r="L31">
        <v>1.0124</v>
      </c>
      <c r="M31">
        <v>80.402000000000001</v>
      </c>
      <c r="N31">
        <v>91.153999999999996</v>
      </c>
      <c r="O31">
        <v>84.126000000000005</v>
      </c>
      <c r="P31">
        <v>21.1</v>
      </c>
      <c r="Q31">
        <v>22.2</v>
      </c>
      <c r="R31">
        <v>21.2</v>
      </c>
      <c r="S31">
        <v>5.28</v>
      </c>
      <c r="T31" s="16">
        <v>6</v>
      </c>
      <c r="U31" s="23">
        <f t="shared" si="0"/>
        <v>26156</v>
      </c>
      <c r="V31" s="5"/>
      <c r="W31" s="118"/>
      <c r="X31" s="114"/>
      <c r="Y31" s="117"/>
    </row>
    <row r="32" spans="1:25">
      <c r="A32" s="16">
        <v>6</v>
      </c>
      <c r="B32" t="s">
        <v>144</v>
      </c>
      <c r="C32" t="s">
        <v>13</v>
      </c>
      <c r="D32">
        <v>817043</v>
      </c>
      <c r="E32">
        <v>4518823</v>
      </c>
      <c r="F32">
        <v>6.7750959999999996</v>
      </c>
      <c r="G32">
        <v>0</v>
      </c>
      <c r="H32">
        <v>86.242999999999995</v>
      </c>
      <c r="I32">
        <v>21.4</v>
      </c>
      <c r="J32">
        <v>1089.3</v>
      </c>
      <c r="K32">
        <v>1418.4</v>
      </c>
      <c r="L32">
        <v>1.0124</v>
      </c>
      <c r="M32">
        <v>81.418999999999997</v>
      </c>
      <c r="N32">
        <v>90.897000000000006</v>
      </c>
      <c r="O32">
        <v>83.697000000000003</v>
      </c>
      <c r="P32">
        <v>21.1</v>
      </c>
      <c r="Q32">
        <v>21.8</v>
      </c>
      <c r="R32">
        <v>21.2</v>
      </c>
      <c r="S32">
        <v>5.28</v>
      </c>
      <c r="T32" s="16">
        <v>5</v>
      </c>
      <c r="U32" s="23">
        <f t="shared" si="0"/>
        <v>26137</v>
      </c>
      <c r="V32" s="5"/>
      <c r="W32" s="118"/>
      <c r="X32" s="114"/>
      <c r="Y32" s="117"/>
    </row>
    <row r="33" spans="1:25">
      <c r="A33" s="16">
        <v>5</v>
      </c>
      <c r="B33" t="s">
        <v>145</v>
      </c>
      <c r="C33" t="s">
        <v>13</v>
      </c>
      <c r="D33">
        <v>790906</v>
      </c>
      <c r="E33">
        <v>4515056</v>
      </c>
      <c r="F33">
        <v>6.7713830000000002</v>
      </c>
      <c r="G33">
        <v>0</v>
      </c>
      <c r="H33">
        <v>85.12</v>
      </c>
      <c r="I33">
        <v>21.5</v>
      </c>
      <c r="J33">
        <v>1115.7</v>
      </c>
      <c r="K33">
        <v>1429.9</v>
      </c>
      <c r="L33">
        <v>1.0124</v>
      </c>
      <c r="M33">
        <v>79.906000000000006</v>
      </c>
      <c r="N33">
        <v>89.29</v>
      </c>
      <c r="O33">
        <v>83.638000000000005</v>
      </c>
      <c r="P33">
        <v>21</v>
      </c>
      <c r="Q33">
        <v>22.1</v>
      </c>
      <c r="R33">
        <v>21.2</v>
      </c>
      <c r="S33">
        <v>5.28</v>
      </c>
      <c r="T33" s="16">
        <v>4</v>
      </c>
      <c r="U33" s="23">
        <f t="shared" si="0"/>
        <v>26767</v>
      </c>
      <c r="V33" s="5"/>
      <c r="W33" s="118"/>
      <c r="X33" s="114"/>
      <c r="Y33" s="117"/>
    </row>
    <row r="34" spans="1:25">
      <c r="A34" s="16">
        <v>4</v>
      </c>
      <c r="B34" t="s">
        <v>146</v>
      </c>
      <c r="C34" t="s">
        <v>13</v>
      </c>
      <c r="D34">
        <v>764139</v>
      </c>
      <c r="E34">
        <v>4511151</v>
      </c>
      <c r="F34">
        <v>6.6305839999999998</v>
      </c>
      <c r="G34">
        <v>0</v>
      </c>
      <c r="H34">
        <v>89.34</v>
      </c>
      <c r="I34">
        <v>22</v>
      </c>
      <c r="J34">
        <v>1051.2</v>
      </c>
      <c r="K34">
        <v>1453.2</v>
      </c>
      <c r="L34">
        <v>1.012</v>
      </c>
      <c r="M34">
        <v>80.513000000000005</v>
      </c>
      <c r="N34">
        <v>92.8</v>
      </c>
      <c r="O34">
        <v>81.744</v>
      </c>
      <c r="P34">
        <v>21.3</v>
      </c>
      <c r="Q34">
        <v>22.6</v>
      </c>
      <c r="R34">
        <v>21.4</v>
      </c>
      <c r="S34">
        <v>5.28</v>
      </c>
      <c r="T34" s="16">
        <v>3</v>
      </c>
      <c r="U34" s="23">
        <f t="shared" si="0"/>
        <v>25214</v>
      </c>
      <c r="V34" s="5"/>
      <c r="W34" s="118"/>
      <c r="X34" s="114"/>
      <c r="Y34" s="117"/>
    </row>
    <row r="35" spans="1:25">
      <c r="A35" s="16">
        <v>3</v>
      </c>
      <c r="B35" t="s">
        <v>147</v>
      </c>
      <c r="C35" t="s">
        <v>13</v>
      </c>
      <c r="D35">
        <v>738925</v>
      </c>
      <c r="E35">
        <v>4507621</v>
      </c>
      <c r="F35">
        <v>7.2756720000000001</v>
      </c>
      <c r="G35">
        <v>0</v>
      </c>
      <c r="H35">
        <v>88.894000000000005</v>
      </c>
      <c r="I35">
        <v>21.4</v>
      </c>
      <c r="J35">
        <v>1118.5</v>
      </c>
      <c r="K35">
        <v>1436</v>
      </c>
      <c r="L35">
        <v>1.0134000000000001</v>
      </c>
      <c r="M35">
        <v>85.173000000000002</v>
      </c>
      <c r="N35">
        <v>93.248999999999995</v>
      </c>
      <c r="O35">
        <v>90.766999999999996</v>
      </c>
      <c r="P35">
        <v>20.7</v>
      </c>
      <c r="Q35">
        <v>21.8</v>
      </c>
      <c r="R35">
        <v>21.5</v>
      </c>
      <c r="S35">
        <v>5.28</v>
      </c>
      <c r="T35" s="16">
        <v>2</v>
      </c>
      <c r="U35" s="23">
        <f t="shared" si="0"/>
        <v>26831</v>
      </c>
      <c r="V35" s="5"/>
      <c r="W35" s="118"/>
      <c r="X35" s="114"/>
      <c r="Y35" s="117"/>
    </row>
    <row r="36" spans="1:25">
      <c r="A36" s="16">
        <v>2</v>
      </c>
      <c r="B36" t="s">
        <v>148</v>
      </c>
      <c r="C36" t="s">
        <v>13</v>
      </c>
      <c r="D36">
        <v>712094</v>
      </c>
      <c r="E36">
        <v>4503862</v>
      </c>
      <c r="F36">
        <v>7.0434799999999997</v>
      </c>
      <c r="G36">
        <v>0</v>
      </c>
      <c r="H36">
        <v>86.457999999999998</v>
      </c>
      <c r="I36">
        <v>21</v>
      </c>
      <c r="J36">
        <v>1121.9000000000001</v>
      </c>
      <c r="K36">
        <v>1559.4</v>
      </c>
      <c r="L36">
        <v>1.0129999999999999</v>
      </c>
      <c r="M36">
        <v>80.176000000000002</v>
      </c>
      <c r="N36">
        <v>90.415000000000006</v>
      </c>
      <c r="O36">
        <v>87.251000000000005</v>
      </c>
      <c r="P36">
        <v>20.5</v>
      </c>
      <c r="Q36">
        <v>21.5</v>
      </c>
      <c r="R36">
        <v>20.7</v>
      </c>
      <c r="S36">
        <v>5.28</v>
      </c>
      <c r="T36" s="16">
        <v>1</v>
      </c>
      <c r="U36" s="23">
        <f t="shared" si="0"/>
        <v>26927</v>
      </c>
      <c r="V36" s="5"/>
      <c r="W36" s="118"/>
      <c r="X36" s="114"/>
      <c r="Y36" s="117"/>
    </row>
    <row r="37" spans="1:25">
      <c r="A37" s="16">
        <v>1</v>
      </c>
      <c r="B37" t="s">
        <v>149</v>
      </c>
      <c r="C37" t="s">
        <v>13</v>
      </c>
      <c r="D37">
        <v>685167</v>
      </c>
      <c r="E37">
        <v>4499999</v>
      </c>
      <c r="F37">
        <v>7.0093430000000003</v>
      </c>
      <c r="G37">
        <v>0</v>
      </c>
      <c r="H37">
        <v>85.975999999999999</v>
      </c>
      <c r="I37">
        <v>20.9</v>
      </c>
      <c r="J37">
        <v>1090.0999999999999</v>
      </c>
      <c r="K37">
        <v>1442.2</v>
      </c>
      <c r="L37">
        <v>1.0128999999999999</v>
      </c>
      <c r="M37">
        <v>78.751000000000005</v>
      </c>
      <c r="N37">
        <v>90.6</v>
      </c>
      <c r="O37">
        <v>86.77</v>
      </c>
      <c r="P37">
        <v>20.5</v>
      </c>
      <c r="Q37">
        <v>21.4</v>
      </c>
      <c r="R37">
        <v>20.7</v>
      </c>
      <c r="S37">
        <v>5.29</v>
      </c>
      <c r="T37" s="1"/>
      <c r="U37" s="26"/>
      <c r="V37" s="5"/>
      <c r="W37" s="118"/>
      <c r="X37" s="114"/>
      <c r="Y37" s="117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I19" sqref="I19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B6" t="s">
        <v>554</v>
      </c>
      <c r="C6" t="s">
        <v>13</v>
      </c>
      <c r="D6">
        <v>526421</v>
      </c>
      <c r="E6">
        <v>73538</v>
      </c>
      <c r="F6">
        <v>7.3305059999999997</v>
      </c>
      <c r="G6">
        <v>0</v>
      </c>
      <c r="H6">
        <v>91.694000000000003</v>
      </c>
      <c r="I6">
        <v>23</v>
      </c>
      <c r="J6">
        <v>8.4</v>
      </c>
      <c r="K6">
        <v>22.4</v>
      </c>
      <c r="L6">
        <v>1.014</v>
      </c>
      <c r="M6">
        <v>88.096999999999994</v>
      </c>
      <c r="N6">
        <v>93.846000000000004</v>
      </c>
      <c r="O6">
        <v>89.525000000000006</v>
      </c>
      <c r="P6">
        <v>14.8</v>
      </c>
      <c r="Q6">
        <v>35.5</v>
      </c>
      <c r="R6">
        <v>15.9</v>
      </c>
      <c r="S6">
        <v>5.27</v>
      </c>
      <c r="T6" s="22">
        <v>31</v>
      </c>
      <c r="U6" s="23">
        <f>D6-D7</f>
        <v>148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B7" t="s">
        <v>555</v>
      </c>
      <c r="C7" t="s">
        <v>13</v>
      </c>
      <c r="D7">
        <v>526273</v>
      </c>
      <c r="E7">
        <v>73518</v>
      </c>
      <c r="F7">
        <v>7.4638619999999998</v>
      </c>
      <c r="G7">
        <v>0</v>
      </c>
      <c r="H7">
        <v>92.289000000000001</v>
      </c>
      <c r="I7">
        <v>22.7</v>
      </c>
      <c r="J7">
        <v>12.6</v>
      </c>
      <c r="K7">
        <v>46.4</v>
      </c>
      <c r="L7">
        <v>1.0139</v>
      </c>
      <c r="M7">
        <v>90.590999999999994</v>
      </c>
      <c r="N7">
        <v>94.600999999999999</v>
      </c>
      <c r="O7">
        <v>92.447000000000003</v>
      </c>
      <c r="P7">
        <v>17.100000000000001</v>
      </c>
      <c r="Q7">
        <v>31.4</v>
      </c>
      <c r="R7">
        <v>18.899999999999999</v>
      </c>
      <c r="S7">
        <v>5.28</v>
      </c>
      <c r="T7" s="16">
        <v>30</v>
      </c>
      <c r="U7" s="23">
        <f>D7-D8</f>
        <v>257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B8" t="s">
        <v>150</v>
      </c>
      <c r="C8" t="s">
        <v>13</v>
      </c>
      <c r="D8">
        <v>526016</v>
      </c>
      <c r="E8">
        <v>73483</v>
      </c>
      <c r="F8">
        <v>7.4565140000000003</v>
      </c>
      <c r="G8">
        <v>0</v>
      </c>
      <c r="H8">
        <v>89.539000000000001</v>
      </c>
      <c r="I8">
        <v>21.4</v>
      </c>
      <c r="J8">
        <v>20.2</v>
      </c>
      <c r="K8">
        <v>50.5</v>
      </c>
      <c r="L8">
        <v>1.0141</v>
      </c>
      <c r="M8">
        <v>84.861999999999995</v>
      </c>
      <c r="N8">
        <v>93.045000000000002</v>
      </c>
      <c r="O8">
        <v>91.731999999999999</v>
      </c>
      <c r="P8">
        <v>15.4</v>
      </c>
      <c r="Q8">
        <v>33.5</v>
      </c>
      <c r="R8">
        <v>17.3</v>
      </c>
      <c r="S8">
        <v>5.26</v>
      </c>
      <c r="T8" s="16">
        <v>29</v>
      </c>
      <c r="U8" s="23">
        <f>D8-D9</f>
        <v>453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525563</v>
      </c>
      <c r="E9">
        <v>73420</v>
      </c>
      <c r="F9">
        <v>7.0886060000000004</v>
      </c>
      <c r="G9">
        <v>0</v>
      </c>
      <c r="H9">
        <v>88.46</v>
      </c>
      <c r="I9">
        <v>22</v>
      </c>
      <c r="J9">
        <v>22.9</v>
      </c>
      <c r="K9">
        <v>51.7</v>
      </c>
      <c r="L9">
        <v>1.0132000000000001</v>
      </c>
      <c r="M9">
        <v>84.436999999999998</v>
      </c>
      <c r="N9">
        <v>92.507000000000005</v>
      </c>
      <c r="O9">
        <v>87.066000000000003</v>
      </c>
      <c r="P9">
        <v>16.399999999999999</v>
      </c>
      <c r="Q9">
        <v>31.3</v>
      </c>
      <c r="R9">
        <v>18.3</v>
      </c>
      <c r="S9">
        <v>5.26</v>
      </c>
      <c r="T9" s="22">
        <v>28</v>
      </c>
      <c r="U9" s="23">
        <f t="shared" ref="U9:U36" si="1">D9-D10</f>
        <v>528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525035</v>
      </c>
      <c r="E10">
        <v>73346</v>
      </c>
      <c r="F10">
        <v>7.0675759999999999</v>
      </c>
      <c r="G10">
        <v>0</v>
      </c>
      <c r="H10">
        <v>88.43</v>
      </c>
      <c r="I10">
        <v>21.7</v>
      </c>
      <c r="J10">
        <v>21.1</v>
      </c>
      <c r="K10">
        <v>49.6</v>
      </c>
      <c r="L10">
        <v>1.0134000000000001</v>
      </c>
      <c r="M10">
        <v>84.656000000000006</v>
      </c>
      <c r="N10">
        <v>91.085999999999999</v>
      </c>
      <c r="O10">
        <v>86.173000000000002</v>
      </c>
      <c r="P10">
        <v>15.3</v>
      </c>
      <c r="Q10">
        <v>30.6</v>
      </c>
      <c r="R10">
        <v>16.600000000000001</v>
      </c>
      <c r="S10">
        <v>5.26</v>
      </c>
      <c r="T10" s="16">
        <v>27</v>
      </c>
      <c r="U10" s="23">
        <f t="shared" si="1"/>
        <v>477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524558</v>
      </c>
      <c r="E11">
        <v>73279</v>
      </c>
      <c r="F11">
        <v>7.1599919999999999</v>
      </c>
      <c r="G11">
        <v>0</v>
      </c>
      <c r="H11">
        <v>88.123000000000005</v>
      </c>
      <c r="I11">
        <v>22</v>
      </c>
      <c r="J11">
        <v>17.7</v>
      </c>
      <c r="K11">
        <v>52</v>
      </c>
      <c r="L11">
        <v>1.0137</v>
      </c>
      <c r="M11">
        <v>84.644999999999996</v>
      </c>
      <c r="N11">
        <v>91.838999999999999</v>
      </c>
      <c r="O11">
        <v>87.233999999999995</v>
      </c>
      <c r="P11">
        <v>13.4</v>
      </c>
      <c r="Q11">
        <v>34.5</v>
      </c>
      <c r="R11">
        <v>16</v>
      </c>
      <c r="S11">
        <v>5.26</v>
      </c>
      <c r="T11" s="16">
        <v>26</v>
      </c>
      <c r="U11" s="23">
        <f t="shared" si="1"/>
        <v>385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524173</v>
      </c>
      <c r="E12">
        <v>73224</v>
      </c>
      <c r="F12">
        <v>6.9509040000000004</v>
      </c>
      <c r="G12">
        <v>0</v>
      </c>
      <c r="H12">
        <v>87.293999999999997</v>
      </c>
      <c r="I12">
        <v>20.8</v>
      </c>
      <c r="J12">
        <v>16.8</v>
      </c>
      <c r="K12">
        <v>60.3</v>
      </c>
      <c r="L12">
        <v>1.0129999999999999</v>
      </c>
      <c r="M12">
        <v>83.206000000000003</v>
      </c>
      <c r="N12">
        <v>90.557000000000002</v>
      </c>
      <c r="O12">
        <v>84.789000000000001</v>
      </c>
      <c r="P12">
        <v>12.4</v>
      </c>
      <c r="Q12">
        <v>30.9</v>
      </c>
      <c r="R12">
        <v>17.2</v>
      </c>
      <c r="S12">
        <v>5.26</v>
      </c>
      <c r="T12" s="16">
        <v>25</v>
      </c>
      <c r="U12" s="23">
        <f t="shared" si="1"/>
        <v>365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523808</v>
      </c>
      <c r="E13">
        <v>73172</v>
      </c>
      <c r="F13">
        <v>7.0320520000000002</v>
      </c>
      <c r="G13">
        <v>0</v>
      </c>
      <c r="H13">
        <v>91.498000000000005</v>
      </c>
      <c r="I13">
        <v>20.100000000000001</v>
      </c>
      <c r="J13">
        <v>14.1</v>
      </c>
      <c r="K13">
        <v>45.6</v>
      </c>
      <c r="L13">
        <v>1.0134000000000001</v>
      </c>
      <c r="M13">
        <v>84.72</v>
      </c>
      <c r="N13">
        <v>93.888000000000005</v>
      </c>
      <c r="O13">
        <v>85.293000000000006</v>
      </c>
      <c r="P13">
        <v>13</v>
      </c>
      <c r="Q13">
        <v>33.700000000000003</v>
      </c>
      <c r="R13">
        <v>15.5</v>
      </c>
      <c r="S13">
        <v>5.26</v>
      </c>
      <c r="T13" s="16">
        <v>24</v>
      </c>
      <c r="U13" s="23">
        <f t="shared" si="1"/>
        <v>293</v>
      </c>
      <c r="V13" s="16"/>
      <c r="W13" s="112"/>
      <c r="X13" s="112"/>
      <c r="Y13" s="117">
        <f t="shared" si="0"/>
        <v>-100</v>
      </c>
    </row>
    <row r="14" spans="1:25">
      <c r="A14" s="16">
        <v>24</v>
      </c>
      <c r="B14" t="s">
        <v>156</v>
      </c>
      <c r="C14" t="s">
        <v>13</v>
      </c>
      <c r="D14">
        <v>523515</v>
      </c>
      <c r="E14">
        <v>73132</v>
      </c>
      <c r="F14">
        <v>7.5396919999999996</v>
      </c>
      <c r="G14">
        <v>0</v>
      </c>
      <c r="H14">
        <v>91.528000000000006</v>
      </c>
      <c r="I14">
        <v>20.9</v>
      </c>
      <c r="J14">
        <v>15.2</v>
      </c>
      <c r="K14">
        <v>46.3</v>
      </c>
      <c r="L14">
        <v>1.0145</v>
      </c>
      <c r="M14">
        <v>89.313000000000002</v>
      </c>
      <c r="N14">
        <v>94.39</v>
      </c>
      <c r="O14">
        <v>92.370999999999995</v>
      </c>
      <c r="P14">
        <v>13.9</v>
      </c>
      <c r="Q14">
        <v>30.3</v>
      </c>
      <c r="R14">
        <v>15.9</v>
      </c>
      <c r="S14">
        <v>5.26</v>
      </c>
      <c r="T14" s="16">
        <v>23</v>
      </c>
      <c r="U14" s="23">
        <f t="shared" si="1"/>
        <v>321</v>
      </c>
      <c r="V14" s="16"/>
      <c r="W14" s="114" t="s">
        <v>201</v>
      </c>
      <c r="X14" s="114">
        <v>523514</v>
      </c>
      <c r="Y14" s="117">
        <f t="shared" si="0"/>
        <v>-1.9101649427000211E-4</v>
      </c>
    </row>
    <row r="15" spans="1:25">
      <c r="A15" s="16">
        <v>23</v>
      </c>
      <c r="B15" t="s">
        <v>157</v>
      </c>
      <c r="C15" t="s">
        <v>13</v>
      </c>
      <c r="D15">
        <v>523194</v>
      </c>
      <c r="E15">
        <v>73088</v>
      </c>
      <c r="F15">
        <v>7.3075979999999996</v>
      </c>
      <c r="G15">
        <v>0</v>
      </c>
      <c r="H15">
        <v>89.659000000000006</v>
      </c>
      <c r="I15">
        <v>21.6</v>
      </c>
      <c r="J15">
        <v>20.6</v>
      </c>
      <c r="K15">
        <v>50.5</v>
      </c>
      <c r="L15">
        <v>1.0137</v>
      </c>
      <c r="M15">
        <v>86.186000000000007</v>
      </c>
      <c r="N15">
        <v>92.474999999999994</v>
      </c>
      <c r="O15">
        <v>89.885000000000005</v>
      </c>
      <c r="P15">
        <v>16.399999999999999</v>
      </c>
      <c r="Q15">
        <v>30.6</v>
      </c>
      <c r="R15">
        <v>17.8</v>
      </c>
      <c r="S15">
        <v>5.27</v>
      </c>
      <c r="T15" s="16">
        <v>22</v>
      </c>
      <c r="U15" s="23">
        <f t="shared" si="1"/>
        <v>466</v>
      </c>
      <c r="V15" s="16"/>
      <c r="W15" s="114" t="s">
        <v>202</v>
      </c>
      <c r="X15" s="114">
        <v>523195</v>
      </c>
      <c r="Y15" s="117">
        <f t="shared" si="0"/>
        <v>1.9113369036460881E-4</v>
      </c>
    </row>
    <row r="16" spans="1:25" s="25" customFormat="1">
      <c r="A16" s="21">
        <v>22</v>
      </c>
      <c r="B16" t="s">
        <v>158</v>
      </c>
      <c r="C16" t="s">
        <v>13</v>
      </c>
      <c r="D16">
        <v>522728</v>
      </c>
      <c r="E16">
        <v>73023</v>
      </c>
      <c r="F16">
        <v>7.0842929999999997</v>
      </c>
      <c r="G16">
        <v>0</v>
      </c>
      <c r="H16">
        <v>88.747</v>
      </c>
      <c r="I16">
        <v>21.5</v>
      </c>
      <c r="J16">
        <v>18.7</v>
      </c>
      <c r="K16">
        <v>57.6</v>
      </c>
      <c r="L16">
        <v>1.0132000000000001</v>
      </c>
      <c r="M16">
        <v>84.42</v>
      </c>
      <c r="N16">
        <v>91.873000000000005</v>
      </c>
      <c r="O16">
        <v>86.869</v>
      </c>
      <c r="P16">
        <v>16.399999999999999</v>
      </c>
      <c r="Q16">
        <v>29.8</v>
      </c>
      <c r="R16">
        <v>17.899999999999999</v>
      </c>
      <c r="S16">
        <v>5.27</v>
      </c>
      <c r="T16" s="22">
        <v>21</v>
      </c>
      <c r="U16" s="23">
        <f t="shared" si="1"/>
        <v>410</v>
      </c>
      <c r="V16" s="24">
        <v>22</v>
      </c>
      <c r="W16" s="169" t="s">
        <v>196</v>
      </c>
      <c r="X16" s="169"/>
      <c r="Y16" s="117">
        <f t="shared" si="0"/>
        <v>-100</v>
      </c>
    </row>
    <row r="17" spans="1:25">
      <c r="A17" s="16">
        <v>21</v>
      </c>
      <c r="B17" t="s">
        <v>159</v>
      </c>
      <c r="C17" t="s">
        <v>13</v>
      </c>
      <c r="D17">
        <v>522318</v>
      </c>
      <c r="E17">
        <v>72966</v>
      </c>
      <c r="F17">
        <v>7.1060629999999998</v>
      </c>
      <c r="G17">
        <v>0</v>
      </c>
      <c r="H17">
        <v>88.423000000000002</v>
      </c>
      <c r="I17">
        <v>21.3</v>
      </c>
      <c r="J17">
        <v>18.2</v>
      </c>
      <c r="K17">
        <v>51.5</v>
      </c>
      <c r="L17">
        <v>1.0135000000000001</v>
      </c>
      <c r="M17">
        <v>85.745999999999995</v>
      </c>
      <c r="N17">
        <v>91.460999999999999</v>
      </c>
      <c r="O17">
        <v>86.653000000000006</v>
      </c>
      <c r="P17">
        <v>15.7</v>
      </c>
      <c r="Q17">
        <v>29.2</v>
      </c>
      <c r="R17">
        <v>16.5</v>
      </c>
      <c r="S17">
        <v>5.27</v>
      </c>
      <c r="T17" s="16">
        <v>20</v>
      </c>
      <c r="U17" s="23">
        <f t="shared" si="1"/>
        <v>397</v>
      </c>
      <c r="V17" s="16"/>
      <c r="W17" s="114" t="s">
        <v>200</v>
      </c>
      <c r="X17" s="114">
        <v>522318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521921</v>
      </c>
      <c r="E18">
        <v>72910</v>
      </c>
      <c r="F18">
        <v>7.1132869999999997</v>
      </c>
      <c r="G18">
        <v>0</v>
      </c>
      <c r="H18">
        <v>88.201999999999998</v>
      </c>
      <c r="I18">
        <v>21.6</v>
      </c>
      <c r="J18">
        <v>17.2</v>
      </c>
      <c r="K18">
        <v>50.9</v>
      </c>
      <c r="L18">
        <v>1.0133000000000001</v>
      </c>
      <c r="M18">
        <v>85.424999999999997</v>
      </c>
      <c r="N18">
        <v>90.415000000000006</v>
      </c>
      <c r="O18">
        <v>87.274000000000001</v>
      </c>
      <c r="P18">
        <v>14.6</v>
      </c>
      <c r="Q18">
        <v>34.9</v>
      </c>
      <c r="R18">
        <v>17.899999999999999</v>
      </c>
      <c r="S18">
        <v>5.27</v>
      </c>
      <c r="T18" s="16">
        <v>19</v>
      </c>
      <c r="U18" s="23">
        <f t="shared" si="1"/>
        <v>368</v>
      </c>
      <c r="V18" s="16"/>
      <c r="W18" s="169" t="s">
        <v>196</v>
      </c>
      <c r="X18" s="169"/>
      <c r="Y18" s="117">
        <f t="shared" si="0"/>
        <v>-100</v>
      </c>
    </row>
    <row r="19" spans="1:25">
      <c r="A19" s="16">
        <v>19</v>
      </c>
      <c r="B19" t="s">
        <v>161</v>
      </c>
      <c r="C19" t="s">
        <v>13</v>
      </c>
      <c r="D19">
        <v>521553</v>
      </c>
      <c r="E19">
        <v>72858</v>
      </c>
      <c r="F19">
        <v>7.2220909999999998</v>
      </c>
      <c r="G19">
        <v>0</v>
      </c>
      <c r="H19">
        <v>88.757999999999996</v>
      </c>
      <c r="I19">
        <v>19.899999999999999</v>
      </c>
      <c r="J19">
        <v>14.3</v>
      </c>
      <c r="K19">
        <v>42.8</v>
      </c>
      <c r="L19">
        <v>1.014</v>
      </c>
      <c r="M19">
        <v>86.066000000000003</v>
      </c>
      <c r="N19">
        <v>91.040999999999997</v>
      </c>
      <c r="O19">
        <v>87.581000000000003</v>
      </c>
      <c r="P19">
        <v>13.2</v>
      </c>
      <c r="Q19">
        <v>30.7</v>
      </c>
      <c r="R19">
        <v>14.6</v>
      </c>
      <c r="S19">
        <v>5.27</v>
      </c>
      <c r="T19" s="16">
        <v>18</v>
      </c>
      <c r="U19" s="23">
        <f t="shared" si="1"/>
        <v>291</v>
      </c>
      <c r="V19" s="16"/>
      <c r="W19" s="169"/>
      <c r="X19" s="169"/>
      <c r="Y19" s="117">
        <f t="shared" si="0"/>
        <v>-100</v>
      </c>
    </row>
    <row r="20" spans="1:25">
      <c r="A20" s="16">
        <v>18</v>
      </c>
      <c r="B20" t="s">
        <v>162</v>
      </c>
      <c r="C20" t="s">
        <v>13</v>
      </c>
      <c r="D20">
        <v>521262</v>
      </c>
      <c r="E20">
        <v>72817</v>
      </c>
      <c r="F20">
        <v>7.3154599999999999</v>
      </c>
      <c r="G20">
        <v>0</v>
      </c>
      <c r="H20">
        <v>91.331999999999994</v>
      </c>
      <c r="I20">
        <v>22.5</v>
      </c>
      <c r="J20">
        <v>10.3</v>
      </c>
      <c r="K20">
        <v>24.4</v>
      </c>
      <c r="L20">
        <v>1.014</v>
      </c>
      <c r="M20">
        <v>87.012</v>
      </c>
      <c r="N20">
        <v>93.287000000000006</v>
      </c>
      <c r="O20">
        <v>89.304000000000002</v>
      </c>
      <c r="P20">
        <v>15.2</v>
      </c>
      <c r="Q20">
        <v>34.799999999999997</v>
      </c>
      <c r="R20">
        <v>15.9</v>
      </c>
      <c r="S20">
        <v>5.27</v>
      </c>
      <c r="T20" s="16">
        <v>17</v>
      </c>
      <c r="U20" s="23">
        <f t="shared" si="1"/>
        <v>177</v>
      </c>
      <c r="V20" s="16"/>
      <c r="W20" s="169"/>
      <c r="X20" s="169"/>
      <c r="Y20" s="117">
        <f t="shared" si="0"/>
        <v>-100</v>
      </c>
    </row>
    <row r="21" spans="1:25">
      <c r="A21" s="16">
        <v>17</v>
      </c>
      <c r="B21" t="s">
        <v>163</v>
      </c>
      <c r="C21" t="s">
        <v>13</v>
      </c>
      <c r="D21">
        <v>521085</v>
      </c>
      <c r="E21">
        <v>72793</v>
      </c>
      <c r="F21">
        <v>7.5204529999999998</v>
      </c>
      <c r="G21">
        <v>0</v>
      </c>
      <c r="H21">
        <v>92.03</v>
      </c>
      <c r="I21">
        <v>20.6</v>
      </c>
      <c r="J21">
        <v>14.8</v>
      </c>
      <c r="K21">
        <v>50</v>
      </c>
      <c r="L21">
        <v>1.0145</v>
      </c>
      <c r="M21">
        <v>88.805000000000007</v>
      </c>
      <c r="N21">
        <v>94.64</v>
      </c>
      <c r="O21">
        <v>92.134</v>
      </c>
      <c r="P21">
        <v>14.6</v>
      </c>
      <c r="Q21">
        <v>31.6</v>
      </c>
      <c r="R21">
        <v>16</v>
      </c>
      <c r="S21">
        <v>5.27</v>
      </c>
      <c r="T21" s="16">
        <v>16</v>
      </c>
      <c r="U21" s="23">
        <f t="shared" si="1"/>
        <v>300</v>
      </c>
      <c r="V21" s="16"/>
      <c r="W21" s="115" t="s">
        <v>192</v>
      </c>
      <c r="X21" s="115">
        <v>521085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520785</v>
      </c>
      <c r="E22">
        <v>72752</v>
      </c>
      <c r="F22">
        <v>7.3228689999999999</v>
      </c>
      <c r="G22">
        <v>0</v>
      </c>
      <c r="H22">
        <v>89.802999999999997</v>
      </c>
      <c r="I22">
        <v>21.2</v>
      </c>
      <c r="J22">
        <v>17.399999999999999</v>
      </c>
      <c r="K22">
        <v>46.8</v>
      </c>
      <c r="L22">
        <v>1.0138</v>
      </c>
      <c r="M22">
        <v>86.88</v>
      </c>
      <c r="N22">
        <v>92.638000000000005</v>
      </c>
      <c r="O22">
        <v>89.944000000000003</v>
      </c>
      <c r="P22">
        <v>15.7</v>
      </c>
      <c r="Q22">
        <v>30.4</v>
      </c>
      <c r="R22">
        <v>17.399999999999999</v>
      </c>
      <c r="S22">
        <v>5.27</v>
      </c>
      <c r="T22" s="16">
        <v>15</v>
      </c>
      <c r="U22" s="23">
        <f t="shared" si="1"/>
        <v>377</v>
      </c>
      <c r="V22" s="16"/>
      <c r="W22" s="115" t="s">
        <v>193</v>
      </c>
      <c r="X22" s="115">
        <v>520785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520408</v>
      </c>
      <c r="E23">
        <v>72700</v>
      </c>
      <c r="F23">
        <v>7.37791</v>
      </c>
      <c r="G23">
        <v>0</v>
      </c>
      <c r="H23">
        <v>89.132000000000005</v>
      </c>
      <c r="I23">
        <v>19.8</v>
      </c>
      <c r="J23">
        <v>19.899999999999999</v>
      </c>
      <c r="K23">
        <v>74.7</v>
      </c>
      <c r="L23">
        <v>1.014</v>
      </c>
      <c r="M23">
        <v>85.697999999999993</v>
      </c>
      <c r="N23">
        <v>92.759</v>
      </c>
      <c r="O23">
        <v>90.545000000000002</v>
      </c>
      <c r="P23">
        <v>15.4</v>
      </c>
      <c r="Q23">
        <v>28.1</v>
      </c>
      <c r="R23">
        <v>17</v>
      </c>
      <c r="S23">
        <v>5.27</v>
      </c>
      <c r="T23" s="22">
        <v>14</v>
      </c>
      <c r="U23" s="23">
        <f t="shared" si="1"/>
        <v>443</v>
      </c>
      <c r="V23" s="24">
        <v>15</v>
      </c>
      <c r="W23" s="115" t="s">
        <v>194</v>
      </c>
      <c r="X23" s="115">
        <v>520408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519965</v>
      </c>
      <c r="E24">
        <v>72638</v>
      </c>
      <c r="F24">
        <v>7.1222669999999999</v>
      </c>
      <c r="G24">
        <v>0</v>
      </c>
      <c r="H24">
        <v>88.328999999999994</v>
      </c>
      <c r="I24">
        <v>22.1</v>
      </c>
      <c r="J24">
        <v>20.399999999999999</v>
      </c>
      <c r="K24">
        <v>53.8</v>
      </c>
      <c r="L24">
        <v>1.0136000000000001</v>
      </c>
      <c r="M24">
        <v>85.730999999999995</v>
      </c>
      <c r="N24">
        <v>90.977000000000004</v>
      </c>
      <c r="O24">
        <v>86.697000000000003</v>
      </c>
      <c r="P24">
        <v>15.6</v>
      </c>
      <c r="Q24">
        <v>32.4</v>
      </c>
      <c r="R24">
        <v>16</v>
      </c>
      <c r="S24">
        <v>5.27</v>
      </c>
      <c r="T24" s="16">
        <v>13</v>
      </c>
      <c r="U24" s="23">
        <f t="shared" si="1"/>
        <v>462</v>
      </c>
      <c r="V24" s="16"/>
      <c r="W24" s="115" t="s">
        <v>195</v>
      </c>
      <c r="X24" s="115">
        <v>519965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519503</v>
      </c>
      <c r="E25">
        <v>72573</v>
      </c>
      <c r="F25">
        <v>7.2342880000000003</v>
      </c>
      <c r="G25">
        <v>0</v>
      </c>
      <c r="H25">
        <v>89.394000000000005</v>
      </c>
      <c r="I25">
        <v>21.2</v>
      </c>
      <c r="J25">
        <v>19.2</v>
      </c>
      <c r="K25">
        <v>49.8</v>
      </c>
      <c r="L25">
        <v>1.0136000000000001</v>
      </c>
      <c r="M25">
        <v>85.61</v>
      </c>
      <c r="N25">
        <v>92.320999999999998</v>
      </c>
      <c r="O25">
        <v>88.793999999999997</v>
      </c>
      <c r="P25">
        <v>16.399999999999999</v>
      </c>
      <c r="Q25">
        <v>30.3</v>
      </c>
      <c r="R25">
        <v>17.5</v>
      </c>
      <c r="S25">
        <v>5.28</v>
      </c>
      <c r="T25" s="16">
        <v>12</v>
      </c>
      <c r="U25" s="23">
        <f t="shared" si="1"/>
        <v>426</v>
      </c>
      <c r="V25" s="16"/>
      <c r="W25" s="169" t="s">
        <v>196</v>
      </c>
      <c r="X25" s="169"/>
      <c r="Y25" s="117">
        <f t="shared" si="0"/>
        <v>-100</v>
      </c>
    </row>
    <row r="26" spans="1:25">
      <c r="A26" s="16">
        <v>12</v>
      </c>
      <c r="B26" t="s">
        <v>168</v>
      </c>
      <c r="C26" t="s">
        <v>13</v>
      </c>
      <c r="D26">
        <v>519077</v>
      </c>
      <c r="E26">
        <v>72513</v>
      </c>
      <c r="F26">
        <v>7.2207460000000001</v>
      </c>
      <c r="G26">
        <v>0</v>
      </c>
      <c r="H26">
        <v>90.037000000000006</v>
      </c>
      <c r="I26">
        <v>22</v>
      </c>
      <c r="J26">
        <v>15.7</v>
      </c>
      <c r="K26">
        <v>52.4</v>
      </c>
      <c r="L26">
        <v>1.0134000000000001</v>
      </c>
      <c r="M26">
        <v>87.474999999999994</v>
      </c>
      <c r="N26">
        <v>91.841999999999999</v>
      </c>
      <c r="O26">
        <v>89.132000000000005</v>
      </c>
      <c r="P26">
        <v>16.100000000000001</v>
      </c>
      <c r="Q26">
        <v>33.700000000000003</v>
      </c>
      <c r="R26">
        <v>19</v>
      </c>
      <c r="S26">
        <v>5.28</v>
      </c>
      <c r="T26" s="16">
        <v>11</v>
      </c>
      <c r="U26" s="23">
        <f t="shared" si="1"/>
        <v>334</v>
      </c>
      <c r="V26" s="16"/>
      <c r="W26" s="116">
        <v>41981.800925925927</v>
      </c>
      <c r="X26" s="115">
        <v>0</v>
      </c>
      <c r="Y26" s="117">
        <f t="shared" si="0"/>
        <v>-100</v>
      </c>
    </row>
    <row r="27" spans="1:25">
      <c r="A27" s="16">
        <v>11</v>
      </c>
      <c r="B27" t="s">
        <v>169</v>
      </c>
      <c r="C27" t="s">
        <v>13</v>
      </c>
      <c r="D27">
        <v>518743</v>
      </c>
      <c r="E27">
        <v>72467</v>
      </c>
      <c r="F27">
        <v>7.2184689999999998</v>
      </c>
      <c r="G27">
        <v>0</v>
      </c>
      <c r="H27">
        <v>92.311000000000007</v>
      </c>
      <c r="I27">
        <v>21.2</v>
      </c>
      <c r="J27">
        <v>8.8000000000000007</v>
      </c>
      <c r="K27">
        <v>45.7</v>
      </c>
      <c r="L27">
        <v>1.0136000000000001</v>
      </c>
      <c r="M27">
        <v>88.046000000000006</v>
      </c>
      <c r="N27">
        <v>94.192999999999998</v>
      </c>
      <c r="O27">
        <v>88.39</v>
      </c>
      <c r="P27">
        <v>14.2</v>
      </c>
      <c r="Q27">
        <v>33.299999999999997</v>
      </c>
      <c r="R27">
        <v>17</v>
      </c>
      <c r="S27">
        <v>5.27</v>
      </c>
      <c r="T27" s="16">
        <v>10</v>
      </c>
      <c r="U27" s="23">
        <f t="shared" si="1"/>
        <v>166</v>
      </c>
      <c r="V27" s="16"/>
      <c r="W27" s="168" t="s">
        <v>196</v>
      </c>
      <c r="X27" s="168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518577</v>
      </c>
      <c r="E28">
        <v>72444</v>
      </c>
      <c r="F28">
        <v>7.6117559999999997</v>
      </c>
      <c r="G28">
        <v>0</v>
      </c>
      <c r="H28">
        <v>92.468999999999994</v>
      </c>
      <c r="I28">
        <v>21.1</v>
      </c>
      <c r="J28">
        <v>12.3</v>
      </c>
      <c r="K28">
        <v>42.4</v>
      </c>
      <c r="L28">
        <v>1.0146999999999999</v>
      </c>
      <c r="M28">
        <v>90.266999999999996</v>
      </c>
      <c r="N28">
        <v>94.433000000000007</v>
      </c>
      <c r="O28">
        <v>93.341999999999999</v>
      </c>
      <c r="P28">
        <v>15.2</v>
      </c>
      <c r="Q28">
        <v>35.799999999999997</v>
      </c>
      <c r="R28">
        <v>15.9</v>
      </c>
      <c r="S28">
        <v>5.28</v>
      </c>
      <c r="T28" s="16">
        <v>9</v>
      </c>
      <c r="U28" s="23">
        <f t="shared" si="1"/>
        <v>247</v>
      </c>
      <c r="V28" s="16"/>
      <c r="W28" s="168"/>
      <c r="X28" s="168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518330</v>
      </c>
      <c r="E29">
        <v>72411</v>
      </c>
      <c r="F29">
        <v>7.4786000000000001</v>
      </c>
      <c r="G29">
        <v>0</v>
      </c>
      <c r="H29">
        <v>90.659000000000006</v>
      </c>
      <c r="I29">
        <v>19.100000000000001</v>
      </c>
      <c r="J29">
        <v>15.7</v>
      </c>
      <c r="K29">
        <v>43</v>
      </c>
      <c r="L29">
        <v>1.0143</v>
      </c>
      <c r="M29">
        <v>87.143000000000001</v>
      </c>
      <c r="N29">
        <v>93.843000000000004</v>
      </c>
      <c r="O29">
        <v>91.838999999999999</v>
      </c>
      <c r="P29">
        <v>13.9</v>
      </c>
      <c r="Q29">
        <v>26.5</v>
      </c>
      <c r="R29">
        <v>16.7</v>
      </c>
      <c r="S29">
        <v>5.27</v>
      </c>
      <c r="T29" s="16">
        <v>8</v>
      </c>
      <c r="U29" s="23">
        <f t="shared" si="1"/>
        <v>334</v>
      </c>
      <c r="V29" s="16"/>
      <c r="W29" s="116">
        <v>41890.487951388888</v>
      </c>
      <c r="X29" s="115">
        <v>518329</v>
      </c>
      <c r="Y29" s="117">
        <f t="shared" si="0"/>
        <v>-1.9292728570974305E-4</v>
      </c>
    </row>
    <row r="30" spans="1:25" s="25" customFormat="1">
      <c r="A30" s="21">
        <v>8</v>
      </c>
      <c r="B30" t="s">
        <v>142</v>
      </c>
      <c r="C30" t="s">
        <v>13</v>
      </c>
      <c r="D30">
        <v>517996</v>
      </c>
      <c r="E30">
        <v>72365</v>
      </c>
      <c r="F30">
        <v>7.3127880000000003</v>
      </c>
      <c r="G30">
        <v>0</v>
      </c>
      <c r="H30">
        <v>90.010999999999996</v>
      </c>
      <c r="I30">
        <v>20.2</v>
      </c>
      <c r="J30">
        <v>18.600000000000001</v>
      </c>
      <c r="K30">
        <v>46.4</v>
      </c>
      <c r="L30">
        <v>1.0139</v>
      </c>
      <c r="M30">
        <v>86.031000000000006</v>
      </c>
      <c r="N30">
        <v>93.430999999999997</v>
      </c>
      <c r="O30">
        <v>89.632000000000005</v>
      </c>
      <c r="P30">
        <v>15.1</v>
      </c>
      <c r="Q30">
        <v>32.200000000000003</v>
      </c>
      <c r="R30">
        <v>16.899999999999999</v>
      </c>
      <c r="S30">
        <v>5.28</v>
      </c>
      <c r="T30" s="22">
        <v>7</v>
      </c>
      <c r="U30" s="23">
        <f t="shared" si="1"/>
        <v>411</v>
      </c>
      <c r="V30" s="24">
        <v>8</v>
      </c>
      <c r="W30" s="168" t="s">
        <v>196</v>
      </c>
      <c r="X30" s="168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517585</v>
      </c>
      <c r="E31">
        <v>72308</v>
      </c>
      <c r="F31">
        <v>7.1892019999999999</v>
      </c>
      <c r="G31">
        <v>0</v>
      </c>
      <c r="H31">
        <v>89.373999999999995</v>
      </c>
      <c r="I31">
        <v>20.399999999999999</v>
      </c>
      <c r="J31">
        <v>18.7</v>
      </c>
      <c r="K31">
        <v>47</v>
      </c>
      <c r="L31">
        <v>1.0137</v>
      </c>
      <c r="M31">
        <v>85.353999999999999</v>
      </c>
      <c r="N31">
        <v>92.978999999999999</v>
      </c>
      <c r="O31">
        <v>87.772000000000006</v>
      </c>
      <c r="P31">
        <v>15.4</v>
      </c>
      <c r="Q31">
        <v>31.9</v>
      </c>
      <c r="R31">
        <v>16.399999999999999</v>
      </c>
      <c r="S31">
        <v>5.28</v>
      </c>
      <c r="T31" s="16">
        <v>6</v>
      </c>
      <c r="U31" s="23">
        <f t="shared" si="1"/>
        <v>415</v>
      </c>
      <c r="V31" s="5"/>
      <c r="W31" s="168"/>
      <c r="X31" s="168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517170</v>
      </c>
      <c r="E32">
        <v>72250</v>
      </c>
      <c r="F32">
        <v>7.1334540000000004</v>
      </c>
      <c r="G32">
        <v>0</v>
      </c>
      <c r="H32">
        <v>89.26</v>
      </c>
      <c r="I32">
        <v>21.9</v>
      </c>
      <c r="J32">
        <v>20.6</v>
      </c>
      <c r="K32">
        <v>50</v>
      </c>
      <c r="L32">
        <v>1.0135000000000001</v>
      </c>
      <c r="M32">
        <v>85.649000000000001</v>
      </c>
      <c r="N32">
        <v>92.668999999999997</v>
      </c>
      <c r="O32">
        <v>87.188000000000002</v>
      </c>
      <c r="P32">
        <v>15.6</v>
      </c>
      <c r="Q32">
        <v>30.5</v>
      </c>
      <c r="R32">
        <v>16.899999999999999</v>
      </c>
      <c r="S32">
        <v>5.28</v>
      </c>
      <c r="T32" s="16">
        <v>5</v>
      </c>
      <c r="U32" s="23">
        <f t="shared" si="1"/>
        <v>462</v>
      </c>
      <c r="V32" s="5"/>
      <c r="W32" s="168"/>
      <c r="X32" s="168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516708</v>
      </c>
      <c r="E33">
        <v>72186</v>
      </c>
      <c r="F33">
        <v>7.1845689999999998</v>
      </c>
      <c r="G33">
        <v>0</v>
      </c>
      <c r="H33">
        <v>88.251999999999995</v>
      </c>
      <c r="I33">
        <v>21.5</v>
      </c>
      <c r="J33">
        <v>17.2</v>
      </c>
      <c r="K33">
        <v>51.2</v>
      </c>
      <c r="L33">
        <v>1.0134000000000001</v>
      </c>
      <c r="M33">
        <v>84.733000000000004</v>
      </c>
      <c r="N33">
        <v>90.784999999999997</v>
      </c>
      <c r="O33">
        <v>88.290999999999997</v>
      </c>
      <c r="P33">
        <v>15</v>
      </c>
      <c r="Q33">
        <v>31.1</v>
      </c>
      <c r="R33">
        <v>18</v>
      </c>
      <c r="S33">
        <v>5.28</v>
      </c>
      <c r="T33" s="16">
        <v>4</v>
      </c>
      <c r="U33" s="23">
        <f t="shared" si="1"/>
        <v>372</v>
      </c>
      <c r="V33" s="5"/>
      <c r="W33" s="168"/>
      <c r="X33" s="168"/>
      <c r="Y33" s="117">
        <f t="shared" si="0"/>
        <v>-100</v>
      </c>
    </row>
    <row r="34" spans="1:25">
      <c r="A34" s="16">
        <v>4</v>
      </c>
      <c r="B34" t="s">
        <v>146</v>
      </c>
      <c r="C34" t="s">
        <v>13</v>
      </c>
      <c r="D34">
        <v>516336</v>
      </c>
      <c r="E34">
        <v>72133</v>
      </c>
      <c r="F34">
        <v>7.0335840000000003</v>
      </c>
      <c r="G34">
        <v>0</v>
      </c>
      <c r="H34">
        <v>92.155000000000001</v>
      </c>
      <c r="I34">
        <v>21.8</v>
      </c>
      <c r="J34">
        <v>9.8000000000000007</v>
      </c>
      <c r="K34">
        <v>57.7</v>
      </c>
      <c r="L34">
        <v>1.0132000000000001</v>
      </c>
      <c r="M34">
        <v>85.513999999999996</v>
      </c>
      <c r="N34">
        <v>94.161000000000001</v>
      </c>
      <c r="O34">
        <v>85.861000000000004</v>
      </c>
      <c r="P34">
        <v>13.6</v>
      </c>
      <c r="Q34">
        <v>34</v>
      </c>
      <c r="R34">
        <v>17</v>
      </c>
      <c r="S34">
        <v>5.28</v>
      </c>
      <c r="T34" s="16">
        <v>3</v>
      </c>
      <c r="U34" s="23">
        <f t="shared" si="1"/>
        <v>177</v>
      </c>
      <c r="V34" s="5"/>
      <c r="W34" s="168"/>
      <c r="X34" s="168"/>
      <c r="Y34" s="117">
        <f t="shared" si="0"/>
        <v>-100</v>
      </c>
    </row>
    <row r="35" spans="1:25">
      <c r="A35" s="16">
        <v>3</v>
      </c>
      <c r="B35" t="s">
        <v>147</v>
      </c>
      <c r="C35" t="s">
        <v>13</v>
      </c>
      <c r="D35">
        <v>516159</v>
      </c>
      <c r="E35">
        <v>72109</v>
      </c>
      <c r="F35">
        <v>7.706823</v>
      </c>
      <c r="G35">
        <v>0</v>
      </c>
      <c r="H35">
        <v>92.006</v>
      </c>
      <c r="I35">
        <v>21.4</v>
      </c>
      <c r="J35">
        <v>13.8</v>
      </c>
      <c r="K35">
        <v>44.3</v>
      </c>
      <c r="L35">
        <v>1.0152000000000001</v>
      </c>
      <c r="M35">
        <v>90.319000000000003</v>
      </c>
      <c r="N35">
        <v>94.718000000000004</v>
      </c>
      <c r="O35">
        <v>93.876000000000005</v>
      </c>
      <c r="P35">
        <v>13</v>
      </c>
      <c r="Q35">
        <v>31.6</v>
      </c>
      <c r="R35">
        <v>13.9</v>
      </c>
      <c r="S35">
        <v>5.28</v>
      </c>
      <c r="T35" s="16">
        <v>2</v>
      </c>
      <c r="U35" s="23">
        <f t="shared" si="1"/>
        <v>281</v>
      </c>
      <c r="V35" s="5"/>
      <c r="W35" s="116">
        <v>41706.396643518521</v>
      </c>
      <c r="X35" s="115">
        <v>516158</v>
      </c>
      <c r="Y35" s="117">
        <f>((X35*100)/D35)-100</f>
        <v>-1.9373875103667615E-4</v>
      </c>
    </row>
    <row r="36" spans="1:25">
      <c r="A36" s="16">
        <v>2</v>
      </c>
      <c r="B36" t="s">
        <v>148</v>
      </c>
      <c r="C36" t="s">
        <v>13</v>
      </c>
      <c r="D36">
        <v>515878</v>
      </c>
      <c r="E36">
        <v>72071</v>
      </c>
      <c r="F36">
        <v>7.4468360000000002</v>
      </c>
      <c r="G36">
        <v>0</v>
      </c>
      <c r="H36">
        <v>89.501000000000005</v>
      </c>
      <c r="I36">
        <v>21.7</v>
      </c>
      <c r="J36">
        <v>20.2</v>
      </c>
      <c r="K36">
        <v>70.2</v>
      </c>
      <c r="L36">
        <v>1.0144</v>
      </c>
      <c r="M36">
        <v>86.611999999999995</v>
      </c>
      <c r="N36">
        <v>92.212000000000003</v>
      </c>
      <c r="O36">
        <v>90.738</v>
      </c>
      <c r="P36">
        <v>13.9</v>
      </c>
      <c r="Q36">
        <v>33.6</v>
      </c>
      <c r="R36">
        <v>14.9</v>
      </c>
      <c r="S36">
        <v>5.28</v>
      </c>
      <c r="T36" s="16">
        <v>1</v>
      </c>
      <c r="U36" s="23">
        <f t="shared" si="1"/>
        <v>451</v>
      </c>
      <c r="V36" s="5"/>
      <c r="W36" s="168" t="s">
        <v>196</v>
      </c>
      <c r="X36" s="168"/>
      <c r="Y36" s="117">
        <f t="shared" ref="Y36:Y37" si="2">((X36*100)/D36)-100</f>
        <v>-100</v>
      </c>
    </row>
    <row r="37" spans="1:25">
      <c r="A37" s="16">
        <v>1</v>
      </c>
      <c r="B37" t="s">
        <v>149</v>
      </c>
      <c r="C37" t="s">
        <v>13</v>
      </c>
      <c r="D37">
        <v>515427</v>
      </c>
      <c r="E37">
        <v>72008</v>
      </c>
      <c r="F37">
        <v>7.2809699999999999</v>
      </c>
      <c r="G37">
        <v>0</v>
      </c>
      <c r="H37">
        <v>88.885000000000005</v>
      </c>
      <c r="I37">
        <v>20.3</v>
      </c>
      <c r="J37">
        <v>15.7</v>
      </c>
      <c r="K37">
        <v>48.3</v>
      </c>
      <c r="L37">
        <v>1.0139</v>
      </c>
      <c r="M37">
        <v>83.778000000000006</v>
      </c>
      <c r="N37">
        <v>91.837999999999994</v>
      </c>
      <c r="O37">
        <v>88.834999999999994</v>
      </c>
      <c r="P37">
        <v>13.5</v>
      </c>
      <c r="Q37">
        <v>30.2</v>
      </c>
      <c r="R37">
        <v>15.9</v>
      </c>
      <c r="S37">
        <v>5.28</v>
      </c>
      <c r="T37" s="1"/>
      <c r="U37" s="26"/>
      <c r="V37" s="5"/>
      <c r="W37" s="168"/>
      <c r="X37" s="168"/>
      <c r="Y37" s="117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59"/>
      <c r="X38" s="160"/>
      <c r="Y38" s="16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62"/>
      <c r="X39" s="163"/>
      <c r="Y39" s="16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62"/>
      <c r="X40" s="163"/>
      <c r="Y40" s="16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65"/>
      <c r="X41" s="166"/>
      <c r="Y41" s="167"/>
    </row>
    <row r="42" spans="1:25">
      <c r="D42" s="32"/>
      <c r="E42" s="32"/>
      <c r="N42" s="32"/>
    </row>
  </sheetData>
  <mergeCells count="10">
    <mergeCell ref="W38:Y41"/>
    <mergeCell ref="W30:X34"/>
    <mergeCell ref="W36:X37"/>
    <mergeCell ref="W1:W5"/>
    <mergeCell ref="X1:X5"/>
    <mergeCell ref="W18:X20"/>
    <mergeCell ref="W16:X16"/>
    <mergeCell ref="W25:X25"/>
    <mergeCell ref="W27:X28"/>
    <mergeCell ref="Y1:Y5"/>
  </mergeCells>
  <pageMargins left="0.7" right="0.7" top="0.75" bottom="0.75" header="0.3" footer="0.3"/>
  <pageSetup scale="3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H10" sqref="H10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4023980</v>
      </c>
      <c r="T6" s="22">
        <v>31</v>
      </c>
      <c r="U6" s="23">
        <f>D6-D7</f>
        <v>1048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4022932</v>
      </c>
      <c r="T7" s="16">
        <v>30</v>
      </c>
      <c r="U7" s="23">
        <f>D7-D8</f>
        <v>44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4022888</v>
      </c>
      <c r="T8" s="16">
        <v>29</v>
      </c>
      <c r="U8" s="23">
        <f>D8-D9</f>
        <v>15068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4007820</v>
      </c>
      <c r="E9">
        <v>3382622</v>
      </c>
      <c r="F9">
        <v>6.144908</v>
      </c>
      <c r="G9">
        <v>0</v>
      </c>
      <c r="H9">
        <v>80.635000000000005</v>
      </c>
      <c r="I9">
        <v>22.4</v>
      </c>
      <c r="J9">
        <v>756.2</v>
      </c>
      <c r="K9">
        <v>1174.5</v>
      </c>
      <c r="L9">
        <v>1.0094000000000001</v>
      </c>
      <c r="M9">
        <v>66.543999999999997</v>
      </c>
      <c r="N9">
        <v>90.525000000000006</v>
      </c>
      <c r="O9">
        <v>75.38</v>
      </c>
      <c r="P9">
        <v>21.4</v>
      </c>
      <c r="Q9">
        <v>23.7</v>
      </c>
      <c r="R9">
        <v>22.2</v>
      </c>
      <c r="S9">
        <v>5.03</v>
      </c>
      <c r="T9" s="22">
        <v>28</v>
      </c>
      <c r="U9" s="23">
        <f t="shared" ref="U9:U36" si="1">D9-D10</f>
        <v>18134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3989686</v>
      </c>
      <c r="E10">
        <v>3379800</v>
      </c>
      <c r="F10">
        <v>6.1571160000000003</v>
      </c>
      <c r="G10">
        <v>0</v>
      </c>
      <c r="H10">
        <v>79.834000000000003</v>
      </c>
      <c r="I10">
        <v>22.4</v>
      </c>
      <c r="J10">
        <v>784.2</v>
      </c>
      <c r="K10">
        <v>1204.3</v>
      </c>
      <c r="L10">
        <v>1.0094000000000001</v>
      </c>
      <c r="M10">
        <v>65.075000000000003</v>
      </c>
      <c r="N10">
        <v>88.840999999999994</v>
      </c>
      <c r="O10">
        <v>75.531000000000006</v>
      </c>
      <c r="P10">
        <v>21.2</v>
      </c>
      <c r="Q10">
        <v>24.1</v>
      </c>
      <c r="R10">
        <v>22.2</v>
      </c>
      <c r="S10">
        <v>5.0199999999999996</v>
      </c>
      <c r="T10" s="16">
        <v>27</v>
      </c>
      <c r="U10" s="23">
        <f t="shared" si="1"/>
        <v>18798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3970888</v>
      </c>
      <c r="E11">
        <v>3376844</v>
      </c>
      <c r="F11">
        <v>5.7688889999999997</v>
      </c>
      <c r="G11">
        <v>0</v>
      </c>
      <c r="H11">
        <v>79.084000000000003</v>
      </c>
      <c r="I11">
        <v>22.6</v>
      </c>
      <c r="J11">
        <v>807.3</v>
      </c>
      <c r="K11">
        <v>1263.9000000000001</v>
      </c>
      <c r="L11">
        <v>1.0086999999999999</v>
      </c>
      <c r="M11">
        <v>64.798000000000002</v>
      </c>
      <c r="N11">
        <v>91.736000000000004</v>
      </c>
      <c r="O11">
        <v>70.072000000000003</v>
      </c>
      <c r="P11">
        <v>21.1</v>
      </c>
      <c r="Q11">
        <v>24.4</v>
      </c>
      <c r="R11">
        <v>22.2</v>
      </c>
      <c r="S11">
        <v>5.0199999999999996</v>
      </c>
      <c r="T11" s="16">
        <v>26</v>
      </c>
      <c r="U11" s="23">
        <f t="shared" si="1"/>
        <v>19362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3951526</v>
      </c>
      <c r="E12">
        <v>3373777</v>
      </c>
      <c r="F12">
        <v>5.8495689999999998</v>
      </c>
      <c r="G12">
        <v>0</v>
      </c>
      <c r="H12">
        <v>79.292000000000002</v>
      </c>
      <c r="I12">
        <v>23</v>
      </c>
      <c r="J12">
        <v>756.2</v>
      </c>
      <c r="K12">
        <v>1197.4000000000001</v>
      </c>
      <c r="L12">
        <v>1.0087999999999999</v>
      </c>
      <c r="M12">
        <v>64.137</v>
      </c>
      <c r="N12">
        <v>91.41</v>
      </c>
      <c r="O12">
        <v>71.337000000000003</v>
      </c>
      <c r="P12">
        <v>20.9</v>
      </c>
      <c r="Q12">
        <v>24.5</v>
      </c>
      <c r="R12">
        <v>22.6</v>
      </c>
      <c r="S12">
        <v>5.03</v>
      </c>
      <c r="T12" s="16">
        <v>25</v>
      </c>
      <c r="U12" s="23">
        <f t="shared" si="1"/>
        <v>18138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3933388</v>
      </c>
      <c r="E13">
        <v>3370885</v>
      </c>
      <c r="F13">
        <v>5.8905890000000003</v>
      </c>
      <c r="G13">
        <v>0</v>
      </c>
      <c r="H13">
        <v>91.585999999999999</v>
      </c>
      <c r="I13">
        <v>22.3</v>
      </c>
      <c r="J13">
        <v>77.3</v>
      </c>
      <c r="K13">
        <v>1337.7</v>
      </c>
      <c r="L13">
        <v>1.0087999999999999</v>
      </c>
      <c r="M13">
        <v>63.613</v>
      </c>
      <c r="N13">
        <v>94.394999999999996</v>
      </c>
      <c r="O13">
        <v>72.117000000000004</v>
      </c>
      <c r="P13">
        <v>14</v>
      </c>
      <c r="Q13">
        <v>31.6</v>
      </c>
      <c r="R13">
        <v>23.3</v>
      </c>
      <c r="S13">
        <v>5.03</v>
      </c>
      <c r="T13" s="16">
        <v>24</v>
      </c>
      <c r="U13" s="23">
        <f t="shared" si="1"/>
        <v>1867</v>
      </c>
      <c r="V13" s="16"/>
      <c r="W13" s="115" t="s">
        <v>488</v>
      </c>
      <c r="X13" s="115">
        <v>3933400</v>
      </c>
      <c r="Y13" s="117">
        <f t="shared" si="0"/>
        <v>3.0508050565458689E-4</v>
      </c>
    </row>
    <row r="14" spans="1:25">
      <c r="A14" s="16">
        <v>24</v>
      </c>
      <c r="B14" t="s">
        <v>156</v>
      </c>
      <c r="C14" t="s">
        <v>13</v>
      </c>
      <c r="D14">
        <v>3931521</v>
      </c>
      <c r="E14">
        <v>3370591</v>
      </c>
      <c r="F14">
        <v>7.6233769999999996</v>
      </c>
      <c r="G14">
        <v>0</v>
      </c>
      <c r="H14">
        <v>92.527000000000001</v>
      </c>
      <c r="I14">
        <v>22.6</v>
      </c>
      <c r="J14">
        <v>1.1000000000000001</v>
      </c>
      <c r="K14">
        <v>13.5</v>
      </c>
      <c r="L14">
        <v>1.0130999999999999</v>
      </c>
      <c r="M14">
        <v>90.668999999999997</v>
      </c>
      <c r="N14">
        <v>94.87</v>
      </c>
      <c r="O14">
        <v>93.138000000000005</v>
      </c>
      <c r="P14">
        <v>13.6</v>
      </c>
      <c r="Q14">
        <v>32.6</v>
      </c>
      <c r="R14">
        <v>14.5</v>
      </c>
      <c r="S14">
        <v>5.03</v>
      </c>
      <c r="T14" s="16">
        <v>23</v>
      </c>
      <c r="U14" s="23">
        <f t="shared" si="1"/>
        <v>29</v>
      </c>
      <c r="V14" s="16"/>
      <c r="W14" s="115" t="s">
        <v>489</v>
      </c>
      <c r="X14" s="115">
        <v>3931521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3931492</v>
      </c>
      <c r="E15">
        <v>3370587</v>
      </c>
      <c r="F15">
        <v>7.3486929999999999</v>
      </c>
      <c r="G15">
        <v>0</v>
      </c>
      <c r="H15">
        <v>84.866</v>
      </c>
      <c r="I15">
        <v>22.5</v>
      </c>
      <c r="J15">
        <v>598.20000000000005</v>
      </c>
      <c r="K15">
        <v>999.5</v>
      </c>
      <c r="L15">
        <v>1.0119</v>
      </c>
      <c r="M15">
        <v>73.805000000000007</v>
      </c>
      <c r="N15">
        <v>92.218000000000004</v>
      </c>
      <c r="O15">
        <v>91.286000000000001</v>
      </c>
      <c r="P15">
        <v>19.2</v>
      </c>
      <c r="Q15">
        <v>23.7</v>
      </c>
      <c r="R15">
        <v>19.600000000000001</v>
      </c>
      <c r="S15">
        <v>5.03</v>
      </c>
      <c r="T15" s="16">
        <v>22</v>
      </c>
      <c r="U15" s="23">
        <f t="shared" si="1"/>
        <v>14319</v>
      </c>
      <c r="V15" s="16"/>
      <c r="W15" s="115" t="s">
        <v>490</v>
      </c>
      <c r="X15" s="115">
        <v>3931492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3917173</v>
      </c>
      <c r="E16">
        <v>3368454</v>
      </c>
      <c r="F16">
        <v>6.560683</v>
      </c>
      <c r="G16">
        <v>0</v>
      </c>
      <c r="H16">
        <v>81.539000000000001</v>
      </c>
      <c r="I16">
        <v>22.4</v>
      </c>
      <c r="J16">
        <v>734.7</v>
      </c>
      <c r="K16">
        <v>1091.5</v>
      </c>
      <c r="L16">
        <v>1.0101</v>
      </c>
      <c r="M16">
        <v>69.793000000000006</v>
      </c>
      <c r="N16">
        <v>92.477000000000004</v>
      </c>
      <c r="O16">
        <v>81.346999999999994</v>
      </c>
      <c r="P16">
        <v>21.1</v>
      </c>
      <c r="Q16">
        <v>23.8</v>
      </c>
      <c r="R16">
        <v>22.7</v>
      </c>
      <c r="S16">
        <v>5.03</v>
      </c>
      <c r="T16" s="22">
        <v>21</v>
      </c>
      <c r="U16" s="23">
        <f t="shared" si="1"/>
        <v>17612</v>
      </c>
      <c r="V16" s="24">
        <v>22</v>
      </c>
      <c r="W16" s="115" t="s">
        <v>491</v>
      </c>
      <c r="X16" s="115">
        <v>3917179</v>
      </c>
      <c r="Y16" s="117">
        <f t="shared" si="0"/>
        <v>1.5317168784179103E-4</v>
      </c>
    </row>
    <row r="17" spans="1:25">
      <c r="A17" s="16">
        <v>21</v>
      </c>
      <c r="B17" t="s">
        <v>159</v>
      </c>
      <c r="C17" t="s">
        <v>13</v>
      </c>
      <c r="D17">
        <v>3899561</v>
      </c>
      <c r="E17">
        <v>3365750</v>
      </c>
      <c r="F17">
        <v>6.1160410000000001</v>
      </c>
      <c r="G17">
        <v>0</v>
      </c>
      <c r="H17">
        <v>82.781000000000006</v>
      </c>
      <c r="I17">
        <v>22.7</v>
      </c>
      <c r="J17">
        <v>666.1</v>
      </c>
      <c r="K17">
        <v>1146.0999999999999</v>
      </c>
      <c r="L17">
        <v>1.0093000000000001</v>
      </c>
      <c r="M17">
        <v>66.459000000000003</v>
      </c>
      <c r="N17">
        <v>90.061000000000007</v>
      </c>
      <c r="O17">
        <v>75.132000000000005</v>
      </c>
      <c r="P17">
        <v>21.2</v>
      </c>
      <c r="Q17">
        <v>24.2</v>
      </c>
      <c r="R17">
        <v>22.8</v>
      </c>
      <c r="S17">
        <v>5.03</v>
      </c>
      <c r="T17" s="16">
        <v>20</v>
      </c>
      <c r="U17" s="23">
        <f t="shared" si="1"/>
        <v>15973</v>
      </c>
      <c r="V17" s="16"/>
      <c r="W17" s="115" t="s">
        <v>492</v>
      </c>
      <c r="X17" s="115">
        <v>3899567</v>
      </c>
      <c r="Y17" s="117">
        <f t="shared" si="0"/>
        <v>1.5386347334356287E-4</v>
      </c>
    </row>
    <row r="18" spans="1:25">
      <c r="A18" s="16">
        <v>20</v>
      </c>
      <c r="B18" t="s">
        <v>160</v>
      </c>
      <c r="C18" t="s">
        <v>13</v>
      </c>
      <c r="D18">
        <v>3883588</v>
      </c>
      <c r="E18">
        <v>3363334</v>
      </c>
      <c r="F18">
        <v>6.5483919999999998</v>
      </c>
      <c r="G18">
        <v>0</v>
      </c>
      <c r="H18">
        <v>81.766999999999996</v>
      </c>
      <c r="I18">
        <v>22.9</v>
      </c>
      <c r="J18">
        <v>703.5</v>
      </c>
      <c r="K18">
        <v>1202.2</v>
      </c>
      <c r="L18">
        <v>1.0101</v>
      </c>
      <c r="M18">
        <v>66.61</v>
      </c>
      <c r="N18">
        <v>90.194999999999993</v>
      </c>
      <c r="O18">
        <v>81.096999999999994</v>
      </c>
      <c r="P18">
        <v>21.9</v>
      </c>
      <c r="Q18">
        <v>24.2</v>
      </c>
      <c r="R18">
        <v>22.4</v>
      </c>
      <c r="S18">
        <v>5.04</v>
      </c>
      <c r="T18" s="16">
        <v>19</v>
      </c>
      <c r="U18" s="23">
        <f t="shared" si="1"/>
        <v>16864</v>
      </c>
      <c r="V18" s="16"/>
      <c r="W18" s="115" t="s">
        <v>493</v>
      </c>
      <c r="X18" s="115">
        <v>3883594</v>
      </c>
      <c r="Y18" s="117">
        <f t="shared" si="0"/>
        <v>1.544963059956217E-4</v>
      </c>
    </row>
    <row r="19" spans="1:25">
      <c r="A19" s="16">
        <v>19</v>
      </c>
      <c r="B19" t="s">
        <v>161</v>
      </c>
      <c r="C19" t="s">
        <v>13</v>
      </c>
      <c r="D19">
        <v>3866724</v>
      </c>
      <c r="E19">
        <v>3360753</v>
      </c>
      <c r="F19">
        <v>6.467568</v>
      </c>
      <c r="G19">
        <v>0</v>
      </c>
      <c r="H19">
        <v>81.811999999999998</v>
      </c>
      <c r="I19">
        <v>23</v>
      </c>
      <c r="J19">
        <v>718.5</v>
      </c>
      <c r="K19">
        <v>1159.0999999999999</v>
      </c>
      <c r="L19">
        <v>1.0099</v>
      </c>
      <c r="M19">
        <v>70.010999999999996</v>
      </c>
      <c r="N19">
        <v>89.549000000000007</v>
      </c>
      <c r="O19">
        <v>80.039000000000001</v>
      </c>
      <c r="P19">
        <v>21.8</v>
      </c>
      <c r="Q19">
        <v>24.7</v>
      </c>
      <c r="R19">
        <v>22.7</v>
      </c>
      <c r="S19">
        <v>5.04</v>
      </c>
      <c r="T19" s="16">
        <v>18</v>
      </c>
      <c r="U19" s="23">
        <f t="shared" si="1"/>
        <v>17218</v>
      </c>
      <c r="V19" s="16"/>
      <c r="W19" s="115" t="s">
        <v>494</v>
      </c>
      <c r="X19" s="115">
        <v>3866724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3849506</v>
      </c>
      <c r="E20">
        <v>3358111</v>
      </c>
      <c r="F20">
        <v>6.592333</v>
      </c>
      <c r="G20">
        <v>0</v>
      </c>
      <c r="H20">
        <v>91.539000000000001</v>
      </c>
      <c r="I20">
        <v>23.9</v>
      </c>
      <c r="J20">
        <v>63.3</v>
      </c>
      <c r="K20">
        <v>1233.4000000000001</v>
      </c>
      <c r="L20">
        <v>1.0101</v>
      </c>
      <c r="M20">
        <v>64.067999999999998</v>
      </c>
      <c r="N20">
        <v>93.897000000000006</v>
      </c>
      <c r="O20">
        <v>81.983000000000004</v>
      </c>
      <c r="P20">
        <v>15.4</v>
      </c>
      <c r="Q20">
        <v>32.5</v>
      </c>
      <c r="R20">
        <v>23.2</v>
      </c>
      <c r="S20">
        <v>5.04</v>
      </c>
      <c r="T20" s="16">
        <v>17</v>
      </c>
      <c r="U20" s="23">
        <f t="shared" si="1"/>
        <v>1529</v>
      </c>
      <c r="V20" s="16"/>
      <c r="W20" s="115" t="s">
        <v>482</v>
      </c>
      <c r="X20" s="115">
        <v>3849506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3847977</v>
      </c>
      <c r="E21">
        <v>3357867</v>
      </c>
      <c r="F21">
        <v>7.5921649999999996</v>
      </c>
      <c r="G21">
        <v>0</v>
      </c>
      <c r="H21">
        <v>92.921000000000006</v>
      </c>
      <c r="I21">
        <v>21.9</v>
      </c>
      <c r="J21">
        <v>2.4</v>
      </c>
      <c r="K21">
        <v>26.7</v>
      </c>
      <c r="L21">
        <v>1.0128999999999999</v>
      </c>
      <c r="M21">
        <v>90.257000000000005</v>
      </c>
      <c r="N21">
        <v>95.097999999999999</v>
      </c>
      <c r="O21">
        <v>93.057000000000002</v>
      </c>
      <c r="P21">
        <v>14</v>
      </c>
      <c r="Q21">
        <v>32.700000000000003</v>
      </c>
      <c r="R21">
        <v>15.4</v>
      </c>
      <c r="S21">
        <v>5.04</v>
      </c>
      <c r="T21" s="16">
        <v>16</v>
      </c>
      <c r="U21" s="23">
        <f t="shared" si="1"/>
        <v>58</v>
      </c>
      <c r="V21" s="16"/>
      <c r="W21" s="115" t="s">
        <v>483</v>
      </c>
      <c r="X21" s="115">
        <v>3847976</v>
      </c>
      <c r="Y21" s="117">
        <f t="shared" si="0"/>
        <v>-2.5987681326000711E-5</v>
      </c>
    </row>
    <row r="22" spans="1:25">
      <c r="A22" s="16">
        <v>16</v>
      </c>
      <c r="B22" t="s">
        <v>164</v>
      </c>
      <c r="C22" t="s">
        <v>13</v>
      </c>
      <c r="D22">
        <v>3847919</v>
      </c>
      <c r="E22">
        <v>3357859</v>
      </c>
      <c r="F22">
        <v>7.3419720000000002</v>
      </c>
      <c r="G22">
        <v>0</v>
      </c>
      <c r="H22">
        <v>83.308000000000007</v>
      </c>
      <c r="I22">
        <v>22.1</v>
      </c>
      <c r="J22">
        <v>667.4</v>
      </c>
      <c r="K22">
        <v>1092.7</v>
      </c>
      <c r="L22">
        <v>1.0118</v>
      </c>
      <c r="M22">
        <v>68.716999999999999</v>
      </c>
      <c r="N22">
        <v>92.402000000000001</v>
      </c>
      <c r="O22">
        <v>91.28</v>
      </c>
      <c r="P22">
        <v>19.3</v>
      </c>
      <c r="Q22">
        <v>23.5</v>
      </c>
      <c r="R22">
        <v>19.8</v>
      </c>
      <c r="S22">
        <v>5.04</v>
      </c>
      <c r="T22" s="16">
        <v>15</v>
      </c>
      <c r="U22" s="23">
        <f t="shared" si="1"/>
        <v>15975</v>
      </c>
      <c r="V22" s="16"/>
      <c r="W22" s="114" t="s">
        <v>484</v>
      </c>
      <c r="X22" s="114">
        <v>3847919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3831944</v>
      </c>
      <c r="E23">
        <v>3355432</v>
      </c>
      <c r="F23">
        <v>6.4131679999999998</v>
      </c>
      <c r="G23">
        <v>0</v>
      </c>
      <c r="H23">
        <v>80.733000000000004</v>
      </c>
      <c r="I23">
        <v>22.2</v>
      </c>
      <c r="J23">
        <v>771.5</v>
      </c>
      <c r="K23">
        <v>1191.3</v>
      </c>
      <c r="L23">
        <v>1.0099</v>
      </c>
      <c r="M23">
        <v>70.305999999999997</v>
      </c>
      <c r="N23">
        <v>92.218999999999994</v>
      </c>
      <c r="O23">
        <v>79.096000000000004</v>
      </c>
      <c r="P23">
        <v>21.1</v>
      </c>
      <c r="Q23">
        <v>24</v>
      </c>
      <c r="R23">
        <v>22.1</v>
      </c>
      <c r="S23">
        <v>5.04</v>
      </c>
      <c r="T23" s="22">
        <v>14</v>
      </c>
      <c r="U23" s="23">
        <f t="shared" si="1"/>
        <v>18499</v>
      </c>
      <c r="V23" s="24">
        <v>15</v>
      </c>
      <c r="W23" s="114" t="s">
        <v>485</v>
      </c>
      <c r="X23" s="114">
        <v>3831957</v>
      </c>
      <c r="Y23" s="117">
        <f t="shared" si="0"/>
        <v>3.3925339201346105E-4</v>
      </c>
    </row>
    <row r="24" spans="1:25">
      <c r="A24" s="16">
        <v>14</v>
      </c>
      <c r="B24" t="s">
        <v>166</v>
      </c>
      <c r="C24" t="s">
        <v>13</v>
      </c>
      <c r="D24">
        <v>3813445</v>
      </c>
      <c r="E24">
        <v>3352564</v>
      </c>
      <c r="F24">
        <v>6.3379960000000004</v>
      </c>
      <c r="G24">
        <v>0</v>
      </c>
      <c r="H24">
        <v>81.293000000000006</v>
      </c>
      <c r="I24">
        <v>22.6</v>
      </c>
      <c r="J24">
        <v>715.2</v>
      </c>
      <c r="K24">
        <v>1139.0999999999999</v>
      </c>
      <c r="L24">
        <v>1.0097</v>
      </c>
      <c r="M24">
        <v>68.308000000000007</v>
      </c>
      <c r="N24">
        <v>90.430999999999997</v>
      </c>
      <c r="O24">
        <v>78.171000000000006</v>
      </c>
      <c r="P24">
        <v>21.2</v>
      </c>
      <c r="Q24">
        <v>24.3</v>
      </c>
      <c r="R24">
        <v>22.5</v>
      </c>
      <c r="S24">
        <v>5.04</v>
      </c>
      <c r="T24" s="16">
        <v>13</v>
      </c>
      <c r="U24" s="23">
        <f t="shared" si="1"/>
        <v>17156</v>
      </c>
      <c r="V24" s="16"/>
      <c r="W24" s="114" t="s">
        <v>486</v>
      </c>
      <c r="X24" s="114">
        <v>3813451</v>
      </c>
      <c r="Y24" s="117">
        <f t="shared" si="0"/>
        <v>1.5733804997353218E-4</v>
      </c>
    </row>
    <row r="25" spans="1:25">
      <c r="A25" s="16">
        <v>13</v>
      </c>
      <c r="B25" t="s">
        <v>167</v>
      </c>
      <c r="C25" t="s">
        <v>13</v>
      </c>
      <c r="D25">
        <v>3796289</v>
      </c>
      <c r="E25">
        <v>3349910</v>
      </c>
      <c r="F25">
        <v>6.4858279999999997</v>
      </c>
      <c r="G25">
        <v>0</v>
      </c>
      <c r="H25">
        <v>81.489000000000004</v>
      </c>
      <c r="I25">
        <v>22.6</v>
      </c>
      <c r="J25">
        <v>743.6</v>
      </c>
      <c r="K25">
        <v>1276.4000000000001</v>
      </c>
      <c r="L25">
        <v>1.01</v>
      </c>
      <c r="M25">
        <v>66.174999999999997</v>
      </c>
      <c r="N25">
        <v>92.694000000000003</v>
      </c>
      <c r="O25">
        <v>80.260999999999996</v>
      </c>
      <c r="P25">
        <v>21.2</v>
      </c>
      <c r="Q25">
        <v>24</v>
      </c>
      <c r="R25">
        <v>22.5</v>
      </c>
      <c r="S25">
        <v>5.04</v>
      </c>
      <c r="T25" s="16">
        <v>12</v>
      </c>
      <c r="U25" s="23">
        <f t="shared" si="1"/>
        <v>17817</v>
      </c>
      <c r="V25" s="16"/>
      <c r="W25" s="114" t="s">
        <v>487</v>
      </c>
      <c r="X25" s="114">
        <v>3796295</v>
      </c>
      <c r="Y25" s="117">
        <f t="shared" si="0"/>
        <v>1.5804908424854602E-4</v>
      </c>
    </row>
    <row r="26" spans="1:25">
      <c r="A26" s="16">
        <v>12</v>
      </c>
      <c r="B26" t="s">
        <v>168</v>
      </c>
      <c r="C26" t="s">
        <v>13</v>
      </c>
      <c r="D26">
        <v>3778472</v>
      </c>
      <c r="E26">
        <v>3347159</v>
      </c>
      <c r="F26">
        <v>5.8935940000000002</v>
      </c>
      <c r="G26">
        <v>0</v>
      </c>
      <c r="H26">
        <v>82.260999999999996</v>
      </c>
      <c r="I26">
        <v>23.3</v>
      </c>
      <c r="J26">
        <v>738.3</v>
      </c>
      <c r="K26">
        <v>1141.9000000000001</v>
      </c>
      <c r="L26">
        <v>1.0088999999999999</v>
      </c>
      <c r="M26">
        <v>69.349000000000004</v>
      </c>
      <c r="N26">
        <v>92.108000000000004</v>
      </c>
      <c r="O26">
        <v>71.944000000000003</v>
      </c>
      <c r="P26">
        <v>22.1</v>
      </c>
      <c r="Q26">
        <v>24.7</v>
      </c>
      <c r="R26">
        <v>22.6</v>
      </c>
      <c r="S26">
        <v>5.04</v>
      </c>
      <c r="T26" s="16">
        <v>11</v>
      </c>
      <c r="U26" s="23">
        <f t="shared" si="1"/>
        <v>17710</v>
      </c>
      <c r="V26" s="16"/>
      <c r="W26" s="118">
        <v>41981.480879629627</v>
      </c>
      <c r="X26" s="114">
        <v>3778478</v>
      </c>
      <c r="Y26" s="117">
        <f t="shared" si="0"/>
        <v>1.5879434862142716E-4</v>
      </c>
    </row>
    <row r="27" spans="1:25">
      <c r="A27" s="16">
        <v>11</v>
      </c>
      <c r="B27" t="s">
        <v>169</v>
      </c>
      <c r="C27" t="s">
        <v>13</v>
      </c>
      <c r="D27">
        <v>3760762</v>
      </c>
      <c r="E27">
        <v>3344447</v>
      </c>
      <c r="F27">
        <v>6.1713769999999997</v>
      </c>
      <c r="G27">
        <v>0</v>
      </c>
      <c r="H27">
        <v>92.307000000000002</v>
      </c>
      <c r="I27">
        <v>22.4</v>
      </c>
      <c r="J27">
        <v>72.599999999999994</v>
      </c>
      <c r="K27">
        <v>1169.5999999999999</v>
      </c>
      <c r="L27">
        <v>1.0093000000000001</v>
      </c>
      <c r="M27">
        <v>67.938000000000002</v>
      </c>
      <c r="N27">
        <v>94.674000000000007</v>
      </c>
      <c r="O27">
        <v>76.188000000000002</v>
      </c>
      <c r="P27">
        <v>15.2</v>
      </c>
      <c r="Q27">
        <v>30.4</v>
      </c>
      <c r="R27">
        <v>23.7</v>
      </c>
      <c r="S27">
        <v>5.04</v>
      </c>
      <c r="T27" s="16">
        <v>10</v>
      </c>
      <c r="U27" s="23">
        <f t="shared" si="1"/>
        <v>1736</v>
      </c>
      <c r="V27" s="16"/>
      <c r="W27" s="118">
        <v>41951.52239583333</v>
      </c>
      <c r="X27" s="114">
        <v>3760767</v>
      </c>
      <c r="Y27" s="117">
        <f t="shared" si="0"/>
        <v>1.3295177944883108E-4</v>
      </c>
    </row>
    <row r="28" spans="1:25">
      <c r="A28" s="16">
        <v>10</v>
      </c>
      <c r="B28" t="s">
        <v>170</v>
      </c>
      <c r="C28" t="s">
        <v>13</v>
      </c>
      <c r="D28">
        <v>3759026</v>
      </c>
      <c r="E28">
        <v>3344182</v>
      </c>
      <c r="F28">
        <v>7.6562000000000001</v>
      </c>
      <c r="G28">
        <v>0</v>
      </c>
      <c r="H28">
        <v>93.206999999999994</v>
      </c>
      <c r="I28">
        <v>22.5</v>
      </c>
      <c r="J28">
        <v>3.3</v>
      </c>
      <c r="K28">
        <v>25.4</v>
      </c>
      <c r="L28">
        <v>1.0130999999999999</v>
      </c>
      <c r="M28">
        <v>91.39</v>
      </c>
      <c r="N28">
        <v>94.878</v>
      </c>
      <c r="O28">
        <v>93.863</v>
      </c>
      <c r="P28">
        <v>14.8</v>
      </c>
      <c r="Q28">
        <v>34.799999999999997</v>
      </c>
      <c r="R28">
        <v>15.2</v>
      </c>
      <c r="S28">
        <v>5.04</v>
      </c>
      <c r="T28" s="16">
        <v>9</v>
      </c>
      <c r="U28" s="23">
        <f t="shared" si="1"/>
        <v>74</v>
      </c>
      <c r="V28" s="16"/>
      <c r="W28" s="118">
        <v>41920.483611111114</v>
      </c>
      <c r="X28" s="114">
        <v>3759026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3758952</v>
      </c>
      <c r="E29">
        <v>3344172</v>
      </c>
      <c r="F29">
        <v>7.5143620000000002</v>
      </c>
      <c r="G29">
        <v>0</v>
      </c>
      <c r="H29">
        <v>85.198999999999998</v>
      </c>
      <c r="I29">
        <v>21.9</v>
      </c>
      <c r="J29">
        <v>587.79999999999995</v>
      </c>
      <c r="K29">
        <v>1192.4000000000001</v>
      </c>
      <c r="L29">
        <v>1.0125</v>
      </c>
      <c r="M29">
        <v>68.299000000000007</v>
      </c>
      <c r="N29">
        <v>94.37</v>
      </c>
      <c r="O29">
        <v>92.751000000000005</v>
      </c>
      <c r="P29">
        <v>17.100000000000001</v>
      </c>
      <c r="Q29">
        <v>23.7</v>
      </c>
      <c r="R29">
        <v>17.399999999999999</v>
      </c>
      <c r="S29">
        <v>5.04</v>
      </c>
      <c r="T29" s="16">
        <v>8</v>
      </c>
      <c r="U29" s="23">
        <f t="shared" si="1"/>
        <v>14075</v>
      </c>
      <c r="V29" s="16"/>
      <c r="W29" s="118">
        <v>41890.507905092592</v>
      </c>
      <c r="X29" s="114">
        <v>3758952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3744877</v>
      </c>
      <c r="E30">
        <v>3342044</v>
      </c>
      <c r="F30">
        <v>6.0218049999999996</v>
      </c>
      <c r="G30">
        <v>0</v>
      </c>
      <c r="H30">
        <v>83.146000000000001</v>
      </c>
      <c r="I30">
        <v>22.2</v>
      </c>
      <c r="J30">
        <v>684.5</v>
      </c>
      <c r="K30">
        <v>1141</v>
      </c>
      <c r="L30">
        <v>1.0092000000000001</v>
      </c>
      <c r="M30">
        <v>70.067999999999998</v>
      </c>
      <c r="N30">
        <v>93.884</v>
      </c>
      <c r="O30">
        <v>73.554000000000002</v>
      </c>
      <c r="P30">
        <v>18.8</v>
      </c>
      <c r="Q30">
        <v>24.2</v>
      </c>
      <c r="R30">
        <v>21.9</v>
      </c>
      <c r="S30">
        <v>5.0199999999999996</v>
      </c>
      <c r="T30" s="22">
        <v>7</v>
      </c>
      <c r="U30" s="23">
        <f t="shared" si="1"/>
        <v>16387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3728490</v>
      </c>
      <c r="E31">
        <v>3339544</v>
      </c>
      <c r="F31">
        <v>6.3058630000000004</v>
      </c>
      <c r="G31">
        <v>0</v>
      </c>
      <c r="H31">
        <v>83.554000000000002</v>
      </c>
      <c r="I31">
        <v>22.6</v>
      </c>
      <c r="J31">
        <v>648.79999999999995</v>
      </c>
      <c r="K31">
        <v>1224.5999999999999</v>
      </c>
      <c r="L31">
        <v>1.0096000000000001</v>
      </c>
      <c r="M31">
        <v>65.944000000000003</v>
      </c>
      <c r="N31">
        <v>93.52</v>
      </c>
      <c r="O31">
        <v>77.801000000000002</v>
      </c>
      <c r="P31">
        <v>20.2</v>
      </c>
      <c r="Q31">
        <v>24.6</v>
      </c>
      <c r="R31">
        <v>22.8</v>
      </c>
      <c r="S31">
        <v>5.03</v>
      </c>
      <c r="T31" s="16">
        <v>6</v>
      </c>
      <c r="U31" s="23">
        <f t="shared" si="1"/>
        <v>15547</v>
      </c>
      <c r="V31" s="5"/>
      <c r="W31" s="118">
        <v>41828.55363425926</v>
      </c>
      <c r="X31" s="114">
        <v>3728509</v>
      </c>
      <c r="Y31" s="117">
        <f t="shared" si="0"/>
        <v>5.09589673029609E-4</v>
      </c>
    </row>
    <row r="32" spans="1:25">
      <c r="A32" s="16">
        <v>6</v>
      </c>
      <c r="B32" t="s">
        <v>144</v>
      </c>
      <c r="C32" t="s">
        <v>13</v>
      </c>
      <c r="D32">
        <v>3712943</v>
      </c>
      <c r="E32">
        <v>3337189</v>
      </c>
      <c r="F32">
        <v>6.254791</v>
      </c>
      <c r="G32">
        <v>0</v>
      </c>
      <c r="H32">
        <v>82.247</v>
      </c>
      <c r="I32">
        <v>22.8</v>
      </c>
      <c r="J32">
        <v>693.2</v>
      </c>
      <c r="K32">
        <v>1128.7</v>
      </c>
      <c r="L32">
        <v>1.0095000000000001</v>
      </c>
      <c r="M32">
        <v>66.936999999999998</v>
      </c>
      <c r="N32">
        <v>93.22</v>
      </c>
      <c r="O32">
        <v>77.117000000000004</v>
      </c>
      <c r="P32">
        <v>21</v>
      </c>
      <c r="Q32">
        <v>24.4</v>
      </c>
      <c r="R32">
        <v>22.9</v>
      </c>
      <c r="S32">
        <v>5.03</v>
      </c>
      <c r="T32" s="16">
        <v>5</v>
      </c>
      <c r="U32" s="23">
        <f t="shared" si="1"/>
        <v>16607</v>
      </c>
      <c r="V32" s="5"/>
      <c r="W32" s="179" t="s">
        <v>196</v>
      </c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3696336</v>
      </c>
      <c r="E33">
        <v>3334623</v>
      </c>
      <c r="F33">
        <v>6.3231989999999998</v>
      </c>
      <c r="G33">
        <v>0</v>
      </c>
      <c r="H33">
        <v>81.186000000000007</v>
      </c>
      <c r="I33">
        <v>23.2</v>
      </c>
      <c r="J33">
        <v>703.5</v>
      </c>
      <c r="K33">
        <v>1229.9000000000001</v>
      </c>
      <c r="L33">
        <v>1.0096000000000001</v>
      </c>
      <c r="M33">
        <v>65.073999999999998</v>
      </c>
      <c r="N33">
        <v>91.049000000000007</v>
      </c>
      <c r="O33">
        <v>78.085999999999999</v>
      </c>
      <c r="P33">
        <v>21.7</v>
      </c>
      <c r="Q33">
        <v>24.7</v>
      </c>
      <c r="R33">
        <v>22.9</v>
      </c>
      <c r="S33">
        <v>5.03</v>
      </c>
      <c r="T33" s="16">
        <v>4</v>
      </c>
      <c r="U33" s="23">
        <f t="shared" si="1"/>
        <v>16854</v>
      </c>
      <c r="V33" s="5"/>
      <c r="W33" s="118">
        <v>41767.558298611111</v>
      </c>
      <c r="X33" s="114">
        <v>3696355</v>
      </c>
      <c r="Y33" s="117">
        <f t="shared" si="0"/>
        <v>5.1402253474464032E-4</v>
      </c>
    </row>
    <row r="34" spans="1:25">
      <c r="A34" s="16">
        <v>4</v>
      </c>
      <c r="B34" t="s">
        <v>146</v>
      </c>
      <c r="C34" t="s">
        <v>13</v>
      </c>
      <c r="D34">
        <v>3679482</v>
      </c>
      <c r="E34">
        <v>3331983</v>
      </c>
      <c r="F34">
        <v>5.8176439999999996</v>
      </c>
      <c r="G34">
        <v>0</v>
      </c>
      <c r="H34">
        <v>92.167000000000002</v>
      </c>
      <c r="I34">
        <v>23.1</v>
      </c>
      <c r="J34">
        <v>67.099999999999994</v>
      </c>
      <c r="K34">
        <v>1348.2</v>
      </c>
      <c r="L34">
        <v>1.0086999999999999</v>
      </c>
      <c r="M34">
        <v>65.876000000000005</v>
      </c>
      <c r="N34">
        <v>94.631</v>
      </c>
      <c r="O34">
        <v>71.144000000000005</v>
      </c>
      <c r="P34">
        <v>14.3</v>
      </c>
      <c r="Q34">
        <v>30.7</v>
      </c>
      <c r="R34">
        <v>23.5</v>
      </c>
      <c r="S34">
        <v>5.03</v>
      </c>
      <c r="T34" s="16">
        <v>3</v>
      </c>
      <c r="U34" s="23">
        <f t="shared" si="1"/>
        <v>1612</v>
      </c>
      <c r="V34" s="5"/>
      <c r="W34" s="179" t="s">
        <v>196</v>
      </c>
      <c r="X34" s="179"/>
      <c r="Y34" s="117">
        <f t="shared" si="0"/>
        <v>-100</v>
      </c>
    </row>
    <row r="35" spans="1:25">
      <c r="A35" s="16">
        <v>3</v>
      </c>
      <c r="B35" t="s">
        <v>147</v>
      </c>
      <c r="C35" t="s">
        <v>13</v>
      </c>
      <c r="D35">
        <v>3677870</v>
      </c>
      <c r="E35">
        <v>3331728</v>
      </c>
      <c r="F35">
        <v>7.7185629999999996</v>
      </c>
      <c r="G35">
        <v>0</v>
      </c>
      <c r="H35">
        <v>92.930999999999997</v>
      </c>
      <c r="I35">
        <v>23</v>
      </c>
      <c r="J35">
        <v>3</v>
      </c>
      <c r="K35">
        <v>24.7</v>
      </c>
      <c r="L35">
        <v>1.0133000000000001</v>
      </c>
      <c r="M35">
        <v>91.573999999999998</v>
      </c>
      <c r="N35">
        <v>95.153000000000006</v>
      </c>
      <c r="O35">
        <v>94.370999999999995</v>
      </c>
      <c r="P35">
        <v>12.8</v>
      </c>
      <c r="Q35">
        <v>32.5</v>
      </c>
      <c r="R35">
        <v>14.3</v>
      </c>
      <c r="S35">
        <v>5.03</v>
      </c>
      <c r="T35" s="16">
        <v>2</v>
      </c>
      <c r="U35" s="23">
        <f t="shared" si="1"/>
        <v>66</v>
      </c>
      <c r="V35" s="5"/>
      <c r="W35" s="118">
        <v>41706.385393518518</v>
      </c>
      <c r="X35" s="114">
        <v>3677870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3677804</v>
      </c>
      <c r="E36">
        <v>3331719</v>
      </c>
      <c r="F36">
        <v>7.504378</v>
      </c>
      <c r="G36">
        <v>0</v>
      </c>
      <c r="H36">
        <v>83.906000000000006</v>
      </c>
      <c r="I36">
        <v>21.8</v>
      </c>
      <c r="J36">
        <v>604.79999999999995</v>
      </c>
      <c r="K36">
        <v>1251.5999999999999</v>
      </c>
      <c r="L36">
        <v>1.0126999999999999</v>
      </c>
      <c r="M36">
        <v>64.965999999999994</v>
      </c>
      <c r="N36">
        <v>93.165999999999997</v>
      </c>
      <c r="O36">
        <v>92.055999999999997</v>
      </c>
      <c r="P36">
        <v>14.3</v>
      </c>
      <c r="Q36">
        <v>24</v>
      </c>
      <c r="R36">
        <v>15.9</v>
      </c>
      <c r="S36">
        <v>5.0199999999999996</v>
      </c>
      <c r="T36" s="16">
        <v>1</v>
      </c>
      <c r="U36" s="23">
        <f t="shared" si="1"/>
        <v>14474</v>
      </c>
      <c r="V36" s="5"/>
      <c r="W36" s="118">
        <v>41678.435046296298</v>
      </c>
      <c r="X36" s="114">
        <v>3677804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3663330</v>
      </c>
      <c r="E37">
        <v>3329496</v>
      </c>
      <c r="F37">
        <v>5.9015880000000003</v>
      </c>
      <c r="G37">
        <v>0</v>
      </c>
      <c r="H37">
        <v>81.864999999999995</v>
      </c>
      <c r="I37">
        <v>22.2</v>
      </c>
      <c r="J37">
        <v>702.6</v>
      </c>
      <c r="K37">
        <v>1180.4000000000001</v>
      </c>
      <c r="L37">
        <v>1.0088999999999999</v>
      </c>
      <c r="M37">
        <v>63.113</v>
      </c>
      <c r="N37">
        <v>92.19</v>
      </c>
      <c r="O37">
        <v>72</v>
      </c>
      <c r="P37">
        <v>20.6</v>
      </c>
      <c r="Q37">
        <v>24</v>
      </c>
      <c r="R37">
        <v>22.4</v>
      </c>
      <c r="S37">
        <v>5.03</v>
      </c>
      <c r="T37" s="1"/>
      <c r="U37" s="26"/>
      <c r="V37" s="5"/>
      <c r="W37" s="179" t="s">
        <v>196</v>
      </c>
      <c r="X37" s="179"/>
      <c r="Y37" s="117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8">
    <mergeCell ref="W1:W5"/>
    <mergeCell ref="X1:X5"/>
    <mergeCell ref="Y1:Y5"/>
    <mergeCell ref="W38:Y41"/>
    <mergeCell ref="W30:X30"/>
    <mergeCell ref="W32:X32"/>
    <mergeCell ref="W34:X34"/>
    <mergeCell ref="W37:X37"/>
  </mergeCells>
  <pageMargins left="0.7" right="0.7" top="0.75" bottom="0.75" header="0.3" footer="0.3"/>
  <pageSetup scale="3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1014880</v>
      </c>
      <c r="T6" s="22">
        <v>31</v>
      </c>
      <c r="U6" s="23">
        <f>D6-D7</f>
        <v>300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1014580</v>
      </c>
      <c r="T7" s="16">
        <v>30</v>
      </c>
      <c r="U7" s="23">
        <f>D7-D8</f>
        <v>1422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1013158</v>
      </c>
      <c r="T8" s="16">
        <v>29</v>
      </c>
      <c r="U8" s="23">
        <f>D8-D9</f>
        <v>2013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1011145</v>
      </c>
      <c r="E9">
        <v>143476</v>
      </c>
      <c r="F9">
        <v>6.9150429999999998</v>
      </c>
      <c r="G9">
        <v>0</v>
      </c>
      <c r="H9">
        <v>88.298000000000002</v>
      </c>
      <c r="I9">
        <v>25.4</v>
      </c>
      <c r="J9">
        <v>81.900000000000006</v>
      </c>
      <c r="K9">
        <v>149.9</v>
      </c>
      <c r="L9">
        <v>1.012</v>
      </c>
      <c r="M9">
        <v>84.27</v>
      </c>
      <c r="N9">
        <v>92.382999999999996</v>
      </c>
      <c r="O9">
        <v>86.878</v>
      </c>
      <c r="P9">
        <v>21.7</v>
      </c>
      <c r="Q9">
        <v>30</v>
      </c>
      <c r="R9">
        <v>24.7</v>
      </c>
      <c r="S9">
        <v>4.88</v>
      </c>
      <c r="T9" s="22">
        <v>28</v>
      </c>
      <c r="U9" s="23">
        <f t="shared" ref="U9:U36" si="1">D9-D10</f>
        <v>1952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1009193</v>
      </c>
      <c r="E10">
        <v>143198</v>
      </c>
      <c r="F10">
        <v>6.837758</v>
      </c>
      <c r="G10">
        <v>0</v>
      </c>
      <c r="H10">
        <v>88.284999999999997</v>
      </c>
      <c r="I10">
        <v>24.2</v>
      </c>
      <c r="J10">
        <v>54.6</v>
      </c>
      <c r="K10">
        <v>283.2</v>
      </c>
      <c r="L10">
        <v>1.0118</v>
      </c>
      <c r="M10">
        <v>84.486000000000004</v>
      </c>
      <c r="N10">
        <v>90.944000000000003</v>
      </c>
      <c r="O10">
        <v>85.986000000000004</v>
      </c>
      <c r="P10">
        <v>16.8</v>
      </c>
      <c r="Q10">
        <v>30.3</v>
      </c>
      <c r="R10">
        <v>25.3</v>
      </c>
      <c r="S10">
        <v>4.87</v>
      </c>
      <c r="T10" s="16">
        <v>27</v>
      </c>
      <c r="U10" s="23">
        <f t="shared" si="1"/>
        <v>1193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1008000</v>
      </c>
      <c r="E11">
        <v>143027</v>
      </c>
      <c r="F11">
        <v>6.9423719999999998</v>
      </c>
      <c r="G11">
        <v>0</v>
      </c>
      <c r="H11">
        <v>87.974000000000004</v>
      </c>
      <c r="I11">
        <v>25.8</v>
      </c>
      <c r="J11">
        <v>51.6</v>
      </c>
      <c r="K11">
        <v>279.7</v>
      </c>
      <c r="L11">
        <v>1.0121</v>
      </c>
      <c r="M11">
        <v>84.325999999999993</v>
      </c>
      <c r="N11">
        <v>91.704999999999998</v>
      </c>
      <c r="O11">
        <v>87.11</v>
      </c>
      <c r="P11">
        <v>20</v>
      </c>
      <c r="Q11">
        <v>33.1</v>
      </c>
      <c r="R11">
        <v>24.3</v>
      </c>
      <c r="S11">
        <v>4.87</v>
      </c>
      <c r="T11" s="16">
        <v>26</v>
      </c>
      <c r="U11" s="23">
        <f t="shared" si="1"/>
        <v>1123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1006877</v>
      </c>
      <c r="E12">
        <v>142868</v>
      </c>
      <c r="F12">
        <v>6.7740609999999997</v>
      </c>
      <c r="G12">
        <v>0</v>
      </c>
      <c r="H12">
        <v>87.135000000000005</v>
      </c>
      <c r="I12">
        <v>25.1</v>
      </c>
      <c r="J12">
        <v>59.9</v>
      </c>
      <c r="K12">
        <v>279.8</v>
      </c>
      <c r="L12">
        <v>1.0118</v>
      </c>
      <c r="M12">
        <v>82.742000000000004</v>
      </c>
      <c r="N12">
        <v>90.453000000000003</v>
      </c>
      <c r="O12">
        <v>84.555999999999997</v>
      </c>
      <c r="P12">
        <v>19.600000000000001</v>
      </c>
      <c r="Q12">
        <v>32.6</v>
      </c>
      <c r="R12">
        <v>23.7</v>
      </c>
      <c r="S12">
        <v>4.87</v>
      </c>
      <c r="T12" s="16">
        <v>25</v>
      </c>
      <c r="U12" s="23">
        <f t="shared" si="1"/>
        <v>1361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1005516</v>
      </c>
      <c r="E13">
        <v>142672</v>
      </c>
      <c r="F13">
        <v>6.7984619999999998</v>
      </c>
      <c r="G13">
        <v>0</v>
      </c>
      <c r="H13">
        <v>91.376000000000005</v>
      </c>
      <c r="I13">
        <v>22.5</v>
      </c>
      <c r="J13">
        <v>10.8</v>
      </c>
      <c r="K13">
        <v>288.8</v>
      </c>
      <c r="L13">
        <v>1.0118</v>
      </c>
      <c r="M13">
        <v>84.531999999999996</v>
      </c>
      <c r="N13">
        <v>93.778999999999996</v>
      </c>
      <c r="O13">
        <v>85.108999999999995</v>
      </c>
      <c r="P13">
        <v>11.8</v>
      </c>
      <c r="Q13">
        <v>34.299999999999997</v>
      </c>
      <c r="R13">
        <v>24.3</v>
      </c>
      <c r="S13">
        <v>4.88</v>
      </c>
      <c r="T13" s="16">
        <v>24</v>
      </c>
      <c r="U13" s="23">
        <f t="shared" si="1"/>
        <v>260</v>
      </c>
      <c r="V13" s="16"/>
      <c r="W13" s="115" t="s">
        <v>500</v>
      </c>
      <c r="X13" s="115">
        <v>1006878</v>
      </c>
      <c r="Y13" s="117">
        <f t="shared" si="0"/>
        <v>0.13545284212284514</v>
      </c>
    </row>
    <row r="14" spans="1:25">
      <c r="A14" s="16">
        <v>24</v>
      </c>
      <c r="B14" t="s">
        <v>156</v>
      </c>
      <c r="C14" t="s">
        <v>13</v>
      </c>
      <c r="D14">
        <v>1005256</v>
      </c>
      <c r="E14">
        <v>142634</v>
      </c>
      <c r="F14">
        <v>7.5106489999999999</v>
      </c>
      <c r="G14">
        <v>0</v>
      </c>
      <c r="H14">
        <v>91.400999999999996</v>
      </c>
      <c r="I14">
        <v>22.5</v>
      </c>
      <c r="J14">
        <v>35</v>
      </c>
      <c r="K14">
        <v>250.8</v>
      </c>
      <c r="L14">
        <v>1.0143</v>
      </c>
      <c r="M14">
        <v>89.099000000000004</v>
      </c>
      <c r="N14">
        <v>94.269000000000005</v>
      </c>
      <c r="O14">
        <v>92.274000000000001</v>
      </c>
      <c r="P14">
        <v>12.6</v>
      </c>
      <c r="Q14">
        <v>30.2</v>
      </c>
      <c r="R14">
        <v>16.7</v>
      </c>
      <c r="S14">
        <v>4.88</v>
      </c>
      <c r="T14" s="16">
        <v>23</v>
      </c>
      <c r="U14" s="23">
        <f t="shared" si="1"/>
        <v>782</v>
      </c>
      <c r="V14" s="16"/>
      <c r="W14" s="115" t="s">
        <v>501</v>
      </c>
      <c r="X14" s="115">
        <v>1005516</v>
      </c>
      <c r="Y14" s="117">
        <f t="shared" si="0"/>
        <v>2.5864058508474841E-2</v>
      </c>
    </row>
    <row r="15" spans="1:25">
      <c r="A15" s="16">
        <v>23</v>
      </c>
      <c r="B15" t="s">
        <v>157</v>
      </c>
      <c r="C15" t="s">
        <v>13</v>
      </c>
      <c r="D15">
        <v>1004474</v>
      </c>
      <c r="E15">
        <v>142525</v>
      </c>
      <c r="F15">
        <v>7.1217560000000004</v>
      </c>
      <c r="G15">
        <v>0</v>
      </c>
      <c r="H15">
        <v>89.510999999999996</v>
      </c>
      <c r="I15">
        <v>24.7</v>
      </c>
      <c r="J15">
        <v>61.8</v>
      </c>
      <c r="K15">
        <v>247.4</v>
      </c>
      <c r="L15">
        <v>1.0124</v>
      </c>
      <c r="M15">
        <v>85.915999999999997</v>
      </c>
      <c r="N15">
        <v>92.338999999999999</v>
      </c>
      <c r="O15">
        <v>89.724999999999994</v>
      </c>
      <c r="P15">
        <v>21.3</v>
      </c>
      <c r="Q15">
        <v>29.6</v>
      </c>
      <c r="R15">
        <v>24.5</v>
      </c>
      <c r="S15">
        <v>4.88</v>
      </c>
      <c r="T15" s="16">
        <v>22</v>
      </c>
      <c r="U15" s="23">
        <f t="shared" si="1"/>
        <v>1340</v>
      </c>
      <c r="V15" s="16"/>
      <c r="W15" s="115" t="s">
        <v>502</v>
      </c>
      <c r="X15" s="115">
        <v>1005255</v>
      </c>
      <c r="Y15" s="117">
        <f t="shared" si="0"/>
        <v>7.7752136939338357E-2</v>
      </c>
    </row>
    <row r="16" spans="1:25" s="25" customFormat="1">
      <c r="A16" s="21">
        <v>22</v>
      </c>
      <c r="B16" t="s">
        <v>158</v>
      </c>
      <c r="C16" t="s">
        <v>13</v>
      </c>
      <c r="D16">
        <v>1003134</v>
      </c>
      <c r="E16">
        <v>142336</v>
      </c>
      <c r="F16">
        <v>6.88049</v>
      </c>
      <c r="G16">
        <v>0</v>
      </c>
      <c r="H16">
        <v>88.602999999999994</v>
      </c>
      <c r="I16">
        <v>24.3</v>
      </c>
      <c r="J16">
        <v>56.3</v>
      </c>
      <c r="K16">
        <v>245.2</v>
      </c>
      <c r="L16">
        <v>1.0119</v>
      </c>
      <c r="M16">
        <v>84.17</v>
      </c>
      <c r="N16">
        <v>91.7</v>
      </c>
      <c r="O16">
        <v>86.406999999999996</v>
      </c>
      <c r="P16">
        <v>20.5</v>
      </c>
      <c r="Q16">
        <v>29.3</v>
      </c>
      <c r="R16">
        <v>24.8</v>
      </c>
      <c r="S16">
        <v>4.88</v>
      </c>
      <c r="T16" s="22">
        <v>21</v>
      </c>
      <c r="U16" s="23">
        <f t="shared" si="1"/>
        <v>1239</v>
      </c>
      <c r="V16" s="24">
        <v>22</v>
      </c>
      <c r="W16" s="115" t="s">
        <v>503</v>
      </c>
      <c r="X16" s="115">
        <v>1004474</v>
      </c>
      <c r="Y16" s="117">
        <f t="shared" si="0"/>
        <v>0.13358135603020571</v>
      </c>
    </row>
    <row r="17" spans="1:25">
      <c r="A17" s="16">
        <v>21</v>
      </c>
      <c r="B17" t="s">
        <v>159</v>
      </c>
      <c r="C17" t="s">
        <v>13</v>
      </c>
      <c r="D17">
        <v>1001895</v>
      </c>
      <c r="E17">
        <v>142160</v>
      </c>
      <c r="F17">
        <v>6.9122719999999997</v>
      </c>
      <c r="G17">
        <v>0</v>
      </c>
      <c r="H17">
        <v>88.272999999999996</v>
      </c>
      <c r="I17">
        <v>24</v>
      </c>
      <c r="J17">
        <v>59.1</v>
      </c>
      <c r="K17">
        <v>247.1</v>
      </c>
      <c r="L17">
        <v>1.0121</v>
      </c>
      <c r="M17">
        <v>85.525999999999996</v>
      </c>
      <c r="N17">
        <v>91.317999999999998</v>
      </c>
      <c r="O17">
        <v>86.519000000000005</v>
      </c>
      <c r="P17">
        <v>19.899999999999999</v>
      </c>
      <c r="Q17">
        <v>30.2</v>
      </c>
      <c r="R17">
        <v>23.8</v>
      </c>
      <c r="S17">
        <v>4.88</v>
      </c>
      <c r="T17" s="16">
        <v>20</v>
      </c>
      <c r="U17" s="23">
        <f t="shared" si="1"/>
        <v>1318</v>
      </c>
      <c r="V17" s="16"/>
      <c r="W17" s="115" t="s">
        <v>504</v>
      </c>
      <c r="X17" s="115">
        <v>1003134</v>
      </c>
      <c r="Y17" s="117">
        <f t="shared" si="0"/>
        <v>0.12366565358645687</v>
      </c>
    </row>
    <row r="18" spans="1:25">
      <c r="A18" s="16">
        <v>20</v>
      </c>
      <c r="B18" t="s">
        <v>160</v>
      </c>
      <c r="C18" t="s">
        <v>13</v>
      </c>
      <c r="D18">
        <v>1000577</v>
      </c>
      <c r="E18">
        <v>141973</v>
      </c>
      <c r="F18">
        <v>6.9771169999999998</v>
      </c>
      <c r="G18">
        <v>0</v>
      </c>
      <c r="H18">
        <v>88.049000000000007</v>
      </c>
      <c r="I18">
        <v>24.9</v>
      </c>
      <c r="J18">
        <v>61.5</v>
      </c>
      <c r="K18">
        <v>247.8</v>
      </c>
      <c r="L18">
        <v>1.0123</v>
      </c>
      <c r="M18">
        <v>85.281000000000006</v>
      </c>
      <c r="N18">
        <v>90.298000000000002</v>
      </c>
      <c r="O18">
        <v>87.144000000000005</v>
      </c>
      <c r="P18">
        <v>21.1</v>
      </c>
      <c r="Q18">
        <v>30.2</v>
      </c>
      <c r="R18">
        <v>23</v>
      </c>
      <c r="S18">
        <v>4.8899999999999997</v>
      </c>
      <c r="T18" s="16">
        <v>19</v>
      </c>
      <c r="U18" s="23">
        <f t="shared" si="1"/>
        <v>1380</v>
      </c>
      <c r="V18" s="16"/>
      <c r="W18" s="115" t="s">
        <v>505</v>
      </c>
      <c r="X18" s="115">
        <v>1001895</v>
      </c>
      <c r="Y18" s="117">
        <f t="shared" si="0"/>
        <v>0.13172399525473111</v>
      </c>
    </row>
    <row r="19" spans="1:25">
      <c r="A19" s="16">
        <v>19</v>
      </c>
      <c r="B19" t="s">
        <v>161</v>
      </c>
      <c r="C19" t="s">
        <v>13</v>
      </c>
      <c r="D19">
        <v>999197</v>
      </c>
      <c r="E19">
        <v>141776</v>
      </c>
      <c r="F19">
        <v>6.9720230000000001</v>
      </c>
      <c r="G19">
        <v>0</v>
      </c>
      <c r="H19">
        <v>88.593999999999994</v>
      </c>
      <c r="I19">
        <v>24</v>
      </c>
      <c r="J19">
        <v>70.5</v>
      </c>
      <c r="K19">
        <v>289.89999999999998</v>
      </c>
      <c r="L19">
        <v>1.0122</v>
      </c>
      <c r="M19">
        <v>85.864000000000004</v>
      </c>
      <c r="N19">
        <v>90.899000000000001</v>
      </c>
      <c r="O19">
        <v>87.418999999999997</v>
      </c>
      <c r="P19">
        <v>19.600000000000001</v>
      </c>
      <c r="Q19">
        <v>29.9</v>
      </c>
      <c r="R19">
        <v>24</v>
      </c>
      <c r="S19">
        <v>4.8899999999999997</v>
      </c>
      <c r="T19" s="16">
        <v>18</v>
      </c>
      <c r="U19" s="23">
        <f t="shared" si="1"/>
        <v>1676</v>
      </c>
      <c r="V19" s="16"/>
      <c r="W19" s="115" t="s">
        <v>506</v>
      </c>
      <c r="X19" s="115">
        <v>1000577</v>
      </c>
      <c r="Y19" s="117">
        <f t="shared" si="0"/>
        <v>0.13811090305514995</v>
      </c>
    </row>
    <row r="20" spans="1:25">
      <c r="A20" s="16">
        <v>18</v>
      </c>
      <c r="B20" t="s">
        <v>162</v>
      </c>
      <c r="C20" t="s">
        <v>13</v>
      </c>
      <c r="D20">
        <v>997521</v>
      </c>
      <c r="E20">
        <v>141538</v>
      </c>
      <c r="F20">
        <v>7.0699310000000004</v>
      </c>
      <c r="G20">
        <v>0</v>
      </c>
      <c r="H20">
        <v>91.212999999999994</v>
      </c>
      <c r="I20">
        <v>23.7</v>
      </c>
      <c r="J20">
        <v>6.8</v>
      </c>
      <c r="K20">
        <v>244.4</v>
      </c>
      <c r="L20">
        <v>1.0123</v>
      </c>
      <c r="M20">
        <v>86.885000000000005</v>
      </c>
      <c r="N20">
        <v>93.18</v>
      </c>
      <c r="O20">
        <v>89.027000000000001</v>
      </c>
      <c r="P20">
        <v>14.3</v>
      </c>
      <c r="Q20">
        <v>34.1</v>
      </c>
      <c r="R20">
        <v>24.6</v>
      </c>
      <c r="S20">
        <v>4.8899999999999997</v>
      </c>
      <c r="T20" s="16">
        <v>17</v>
      </c>
      <c r="U20" s="23">
        <f t="shared" si="1"/>
        <v>165</v>
      </c>
      <c r="V20" s="16"/>
      <c r="W20" s="115" t="s">
        <v>507</v>
      </c>
      <c r="X20" s="115">
        <v>999197</v>
      </c>
      <c r="Y20" s="117">
        <f t="shared" si="0"/>
        <v>0.16801651293556574</v>
      </c>
    </row>
    <row r="21" spans="1:25">
      <c r="A21" s="16">
        <v>17</v>
      </c>
      <c r="B21" t="s">
        <v>163</v>
      </c>
      <c r="C21" t="s">
        <v>13</v>
      </c>
      <c r="D21">
        <v>997356</v>
      </c>
      <c r="E21">
        <v>141515</v>
      </c>
      <c r="F21">
        <v>7.4630720000000004</v>
      </c>
      <c r="G21">
        <v>0</v>
      </c>
      <c r="H21">
        <v>91.918000000000006</v>
      </c>
      <c r="I21">
        <v>21.7</v>
      </c>
      <c r="J21">
        <v>0</v>
      </c>
      <c r="K21">
        <v>0</v>
      </c>
      <c r="L21">
        <v>1.0141</v>
      </c>
      <c r="M21">
        <v>88.706000000000003</v>
      </c>
      <c r="N21">
        <v>94.524000000000001</v>
      </c>
      <c r="O21">
        <v>92.033000000000001</v>
      </c>
      <c r="P21">
        <v>13.4</v>
      </c>
      <c r="Q21">
        <v>34.799999999999997</v>
      </c>
      <c r="R21">
        <v>17.8</v>
      </c>
      <c r="S21">
        <v>4.8899999999999997</v>
      </c>
      <c r="T21" s="16">
        <v>16</v>
      </c>
      <c r="U21" s="23">
        <f t="shared" si="1"/>
        <v>0</v>
      </c>
      <c r="V21" s="16"/>
      <c r="W21" s="114" t="s">
        <v>495</v>
      </c>
      <c r="X21" s="114">
        <v>997356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997356</v>
      </c>
      <c r="E22">
        <v>141515</v>
      </c>
      <c r="F22">
        <v>7.2968710000000003</v>
      </c>
      <c r="G22">
        <v>0</v>
      </c>
      <c r="H22">
        <v>89.686999999999998</v>
      </c>
      <c r="I22">
        <v>21.6</v>
      </c>
      <c r="J22">
        <v>0</v>
      </c>
      <c r="K22">
        <v>0</v>
      </c>
      <c r="L22">
        <v>1.0137</v>
      </c>
      <c r="M22">
        <v>86.76</v>
      </c>
      <c r="N22">
        <v>92.516000000000005</v>
      </c>
      <c r="O22">
        <v>89.804000000000002</v>
      </c>
      <c r="P22">
        <v>14</v>
      </c>
      <c r="Q22">
        <v>33</v>
      </c>
      <c r="R22">
        <v>18</v>
      </c>
      <c r="S22">
        <v>4.8899999999999997</v>
      </c>
      <c r="T22" s="16">
        <v>15</v>
      </c>
      <c r="U22" s="23">
        <f t="shared" si="1"/>
        <v>0</v>
      </c>
      <c r="V22" s="16"/>
      <c r="W22" s="114" t="s">
        <v>496</v>
      </c>
      <c r="X22" s="114">
        <v>997356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997356</v>
      </c>
      <c r="E23">
        <v>141515</v>
      </c>
      <c r="F23">
        <v>7.4130830000000003</v>
      </c>
      <c r="G23">
        <v>0</v>
      </c>
      <c r="H23">
        <v>89.015000000000001</v>
      </c>
      <c r="I23">
        <v>20.399999999999999</v>
      </c>
      <c r="J23">
        <v>0</v>
      </c>
      <c r="K23">
        <v>0</v>
      </c>
      <c r="L23">
        <v>1.0143</v>
      </c>
      <c r="M23">
        <v>85.605999999999995</v>
      </c>
      <c r="N23">
        <v>92.647000000000006</v>
      </c>
      <c r="O23">
        <v>90.462000000000003</v>
      </c>
      <c r="P23">
        <v>13.1</v>
      </c>
      <c r="Q23">
        <v>32.700000000000003</v>
      </c>
      <c r="R23">
        <v>15.4</v>
      </c>
      <c r="S23">
        <v>4.8899999999999997</v>
      </c>
      <c r="T23" s="22">
        <v>14</v>
      </c>
      <c r="U23" s="23">
        <f t="shared" si="1"/>
        <v>0</v>
      </c>
      <c r="V23" s="24">
        <v>15</v>
      </c>
      <c r="W23" s="114" t="s">
        <v>497</v>
      </c>
      <c r="X23" s="114">
        <v>997356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997356</v>
      </c>
      <c r="E24">
        <v>141515</v>
      </c>
      <c r="F24">
        <v>7.106706</v>
      </c>
      <c r="G24">
        <v>0</v>
      </c>
      <c r="H24">
        <v>88.210999999999999</v>
      </c>
      <c r="I24">
        <v>22.2</v>
      </c>
      <c r="J24">
        <v>0</v>
      </c>
      <c r="K24">
        <v>0</v>
      </c>
      <c r="L24">
        <v>1.0135000000000001</v>
      </c>
      <c r="M24">
        <v>85.605999999999995</v>
      </c>
      <c r="N24">
        <v>90.858000000000004</v>
      </c>
      <c r="O24">
        <v>86.6</v>
      </c>
      <c r="P24">
        <v>12.1</v>
      </c>
      <c r="Q24">
        <v>32.700000000000003</v>
      </c>
      <c r="R24">
        <v>16.3</v>
      </c>
      <c r="S24">
        <v>4.8899999999999997</v>
      </c>
      <c r="T24" s="16">
        <v>13</v>
      </c>
      <c r="U24" s="23">
        <f t="shared" si="1"/>
        <v>0</v>
      </c>
      <c r="V24" s="16"/>
      <c r="W24" s="114" t="s">
        <v>498</v>
      </c>
      <c r="X24" s="114">
        <v>997355</v>
      </c>
      <c r="Y24" s="117">
        <f t="shared" si="0"/>
        <v>-1.0026510092586705E-4</v>
      </c>
    </row>
    <row r="25" spans="1:25">
      <c r="A25" s="16">
        <v>13</v>
      </c>
      <c r="B25" t="s">
        <v>167</v>
      </c>
      <c r="C25" t="s">
        <v>13</v>
      </c>
      <c r="D25">
        <v>997356</v>
      </c>
      <c r="E25">
        <v>141515</v>
      </c>
      <c r="F25">
        <v>7.2342029999999999</v>
      </c>
      <c r="G25">
        <v>0</v>
      </c>
      <c r="H25">
        <v>89.278000000000006</v>
      </c>
      <c r="I25">
        <v>21.7</v>
      </c>
      <c r="J25">
        <v>0</v>
      </c>
      <c r="K25">
        <v>0</v>
      </c>
      <c r="L25">
        <v>1.0137</v>
      </c>
      <c r="M25">
        <v>85.515000000000001</v>
      </c>
      <c r="N25">
        <v>92.212999999999994</v>
      </c>
      <c r="O25">
        <v>88.622</v>
      </c>
      <c r="P25">
        <v>14.5</v>
      </c>
      <c r="Q25">
        <v>32.200000000000003</v>
      </c>
      <c r="R25">
        <v>17.100000000000001</v>
      </c>
      <c r="S25">
        <v>4.9000000000000004</v>
      </c>
      <c r="T25" s="16">
        <v>12</v>
      </c>
      <c r="U25" s="23">
        <f t="shared" si="1"/>
        <v>1</v>
      </c>
      <c r="V25" s="16"/>
      <c r="W25" s="114" t="s">
        <v>499</v>
      </c>
      <c r="X25" s="114">
        <v>997355</v>
      </c>
      <c r="Y25" s="117">
        <f t="shared" si="0"/>
        <v>-1.0026510092586705E-4</v>
      </c>
    </row>
    <row r="26" spans="1:25">
      <c r="A26" s="16">
        <v>12</v>
      </c>
      <c r="B26" t="s">
        <v>168</v>
      </c>
      <c r="C26" t="s">
        <v>13</v>
      </c>
      <c r="D26">
        <v>997355</v>
      </c>
      <c r="E26">
        <v>141515</v>
      </c>
      <c r="F26">
        <v>7.2621779999999996</v>
      </c>
      <c r="G26">
        <v>0</v>
      </c>
      <c r="H26">
        <v>89.92</v>
      </c>
      <c r="I26">
        <v>22.8</v>
      </c>
      <c r="J26">
        <v>0</v>
      </c>
      <c r="K26">
        <v>0</v>
      </c>
      <c r="L26">
        <v>1.0137</v>
      </c>
      <c r="M26">
        <v>87.361999999999995</v>
      </c>
      <c r="N26">
        <v>91.73</v>
      </c>
      <c r="O26">
        <v>89.004000000000005</v>
      </c>
      <c r="P26">
        <v>15.4</v>
      </c>
      <c r="Q26">
        <v>33.200000000000003</v>
      </c>
      <c r="R26">
        <v>17.100000000000001</v>
      </c>
      <c r="S26">
        <v>4.9000000000000004</v>
      </c>
      <c r="T26" s="16">
        <v>11</v>
      </c>
      <c r="U26" s="23">
        <f t="shared" si="1"/>
        <v>1</v>
      </c>
      <c r="V26" s="16"/>
      <c r="W26" s="118">
        <v>41981.732002314813</v>
      </c>
      <c r="X26" s="114">
        <v>0</v>
      </c>
      <c r="Y26" s="117">
        <f t="shared" si="0"/>
        <v>-100</v>
      </c>
    </row>
    <row r="27" spans="1:25">
      <c r="A27" s="16">
        <v>11</v>
      </c>
      <c r="B27" t="s">
        <v>169</v>
      </c>
      <c r="C27" t="s">
        <v>13</v>
      </c>
      <c r="D27">
        <v>997354</v>
      </c>
      <c r="E27">
        <v>141515</v>
      </c>
      <c r="F27">
        <v>7.2099950000000002</v>
      </c>
      <c r="G27">
        <v>0</v>
      </c>
      <c r="H27">
        <v>92.197000000000003</v>
      </c>
      <c r="I27">
        <v>21.5</v>
      </c>
      <c r="J27">
        <v>0</v>
      </c>
      <c r="K27">
        <v>0</v>
      </c>
      <c r="L27">
        <v>1.0136000000000001</v>
      </c>
      <c r="M27">
        <v>87.926000000000002</v>
      </c>
      <c r="N27">
        <v>94.078000000000003</v>
      </c>
      <c r="O27">
        <v>88.274000000000001</v>
      </c>
      <c r="P27">
        <v>13.2</v>
      </c>
      <c r="Q27">
        <v>31.9</v>
      </c>
      <c r="R27">
        <v>17</v>
      </c>
      <c r="S27">
        <v>4.9000000000000004</v>
      </c>
      <c r="T27" s="16">
        <v>10</v>
      </c>
      <c r="U27" s="23">
        <f t="shared" si="1"/>
        <v>0</v>
      </c>
      <c r="V27" s="16"/>
      <c r="W27" s="141" t="s">
        <v>196</v>
      </c>
      <c r="X27" s="142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997354</v>
      </c>
      <c r="E28">
        <v>141515</v>
      </c>
      <c r="F28">
        <v>7.6043979999999998</v>
      </c>
      <c r="G28">
        <v>0</v>
      </c>
      <c r="H28">
        <v>92.356999999999999</v>
      </c>
      <c r="I28">
        <v>21.9</v>
      </c>
      <c r="J28">
        <v>0</v>
      </c>
      <c r="K28">
        <v>0</v>
      </c>
      <c r="L28">
        <v>1.0146999999999999</v>
      </c>
      <c r="M28">
        <v>90.132999999999996</v>
      </c>
      <c r="N28">
        <v>94.325000000000003</v>
      </c>
      <c r="O28">
        <v>93.153000000000006</v>
      </c>
      <c r="P28">
        <v>14.7</v>
      </c>
      <c r="Q28">
        <v>34.6</v>
      </c>
      <c r="R28">
        <v>15.7</v>
      </c>
      <c r="S28">
        <v>4.9000000000000004</v>
      </c>
      <c r="T28" s="16">
        <v>9</v>
      </c>
      <c r="U28" s="23">
        <f t="shared" si="1"/>
        <v>0</v>
      </c>
      <c r="V28" s="16"/>
      <c r="W28" s="118">
        <v>41920.473564814813</v>
      </c>
      <c r="X28" s="114">
        <v>997354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997354</v>
      </c>
      <c r="E29">
        <v>141515</v>
      </c>
      <c r="F29">
        <v>7.5160169999999997</v>
      </c>
      <c r="G29">
        <v>0</v>
      </c>
      <c r="H29">
        <v>90.542000000000002</v>
      </c>
      <c r="I29">
        <v>20.100000000000001</v>
      </c>
      <c r="J29">
        <v>0</v>
      </c>
      <c r="K29">
        <v>0</v>
      </c>
      <c r="L29">
        <v>1.0145999999999999</v>
      </c>
      <c r="M29">
        <v>87.046999999999997</v>
      </c>
      <c r="N29">
        <v>93.713999999999999</v>
      </c>
      <c r="O29">
        <v>91.709000000000003</v>
      </c>
      <c r="P29">
        <v>12.5</v>
      </c>
      <c r="Q29">
        <v>33.5</v>
      </c>
      <c r="R29">
        <v>15</v>
      </c>
      <c r="S29">
        <v>4.9000000000000004</v>
      </c>
      <c r="T29" s="16">
        <v>8</v>
      </c>
      <c r="U29" s="23">
        <f t="shared" si="1"/>
        <v>0</v>
      </c>
      <c r="V29" s="16"/>
      <c r="W29" s="118">
        <v>41890.496319444443</v>
      </c>
      <c r="X29" s="114">
        <v>997354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997354</v>
      </c>
      <c r="E30">
        <v>141515</v>
      </c>
      <c r="F30">
        <v>7.3821950000000003</v>
      </c>
      <c r="G30">
        <v>0</v>
      </c>
      <c r="H30">
        <v>89.891000000000005</v>
      </c>
      <c r="I30">
        <v>20.2</v>
      </c>
      <c r="J30">
        <v>0</v>
      </c>
      <c r="K30">
        <v>0</v>
      </c>
      <c r="L30">
        <v>1.0144</v>
      </c>
      <c r="M30">
        <v>85.936999999999998</v>
      </c>
      <c r="N30">
        <v>93.334000000000003</v>
      </c>
      <c r="O30">
        <v>89.498999999999995</v>
      </c>
      <c r="P30">
        <v>12.2</v>
      </c>
      <c r="Q30">
        <v>33.6</v>
      </c>
      <c r="R30">
        <v>14</v>
      </c>
      <c r="S30">
        <v>4.91</v>
      </c>
      <c r="T30" s="22">
        <v>7</v>
      </c>
      <c r="U30" s="23">
        <f t="shared" si="1"/>
        <v>0</v>
      </c>
      <c r="V30" s="24">
        <v>8</v>
      </c>
      <c r="W30" s="180" t="s">
        <v>196</v>
      </c>
      <c r="X30" s="181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997354</v>
      </c>
      <c r="E31">
        <v>141515</v>
      </c>
      <c r="F31">
        <v>7.1660750000000002</v>
      </c>
      <c r="G31">
        <v>0</v>
      </c>
      <c r="H31">
        <v>89.254999999999995</v>
      </c>
      <c r="I31">
        <v>20.8</v>
      </c>
      <c r="J31">
        <v>0</v>
      </c>
      <c r="K31">
        <v>0</v>
      </c>
      <c r="L31">
        <v>1.0135000000000001</v>
      </c>
      <c r="M31">
        <v>85.278999999999996</v>
      </c>
      <c r="N31">
        <v>92.852999999999994</v>
      </c>
      <c r="O31">
        <v>87.713999999999999</v>
      </c>
      <c r="P31">
        <v>13.8</v>
      </c>
      <c r="Q31">
        <v>34.200000000000003</v>
      </c>
      <c r="R31">
        <v>17.100000000000001</v>
      </c>
      <c r="S31">
        <v>4.91</v>
      </c>
      <c r="T31" s="16">
        <v>6</v>
      </c>
      <c r="U31" s="23">
        <f t="shared" si="1"/>
        <v>0</v>
      </c>
      <c r="V31" s="5"/>
      <c r="W31" s="184"/>
      <c r="X31" s="185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997354</v>
      </c>
      <c r="E32">
        <v>141515</v>
      </c>
      <c r="F32">
        <v>7.1377860000000002</v>
      </c>
      <c r="G32">
        <v>0</v>
      </c>
      <c r="H32">
        <v>89.144999999999996</v>
      </c>
      <c r="I32">
        <v>22.5</v>
      </c>
      <c r="J32">
        <v>0</v>
      </c>
      <c r="K32">
        <v>0</v>
      </c>
      <c r="L32">
        <v>1.0136000000000001</v>
      </c>
      <c r="M32">
        <v>85.558000000000007</v>
      </c>
      <c r="N32">
        <v>92.533000000000001</v>
      </c>
      <c r="O32">
        <v>87.063999999999993</v>
      </c>
      <c r="P32">
        <v>12.7</v>
      </c>
      <c r="Q32">
        <v>32.6</v>
      </c>
      <c r="R32">
        <v>16.399999999999999</v>
      </c>
      <c r="S32">
        <v>4.91</v>
      </c>
      <c r="T32" s="16">
        <v>5</v>
      </c>
      <c r="U32" s="23">
        <f t="shared" si="1"/>
        <v>2</v>
      </c>
      <c r="V32" s="5"/>
      <c r="W32" s="184"/>
      <c r="X32" s="185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997352</v>
      </c>
      <c r="E33">
        <v>141514</v>
      </c>
      <c r="F33">
        <v>7.1880160000000002</v>
      </c>
      <c r="G33">
        <v>0</v>
      </c>
      <c r="H33">
        <v>88.134</v>
      </c>
      <c r="I33">
        <v>22.9</v>
      </c>
      <c r="J33">
        <v>0</v>
      </c>
      <c r="K33">
        <v>0.9</v>
      </c>
      <c r="L33">
        <v>1.0135000000000001</v>
      </c>
      <c r="M33">
        <v>84.641999999999996</v>
      </c>
      <c r="N33">
        <v>90.668999999999997</v>
      </c>
      <c r="O33">
        <v>88.174000000000007</v>
      </c>
      <c r="P33">
        <v>13.9</v>
      </c>
      <c r="Q33">
        <v>32.700000000000003</v>
      </c>
      <c r="R33">
        <v>17.600000000000001</v>
      </c>
      <c r="S33">
        <v>4.91</v>
      </c>
      <c r="T33" s="16">
        <v>4</v>
      </c>
      <c r="U33" s="23">
        <f t="shared" si="1"/>
        <v>2</v>
      </c>
      <c r="V33" s="5"/>
      <c r="W33" s="184"/>
      <c r="X33" s="185"/>
      <c r="Y33" s="117">
        <f t="shared" si="0"/>
        <v>-100</v>
      </c>
    </row>
    <row r="34" spans="1:25">
      <c r="A34" s="16">
        <v>4</v>
      </c>
      <c r="B34" t="s">
        <v>146</v>
      </c>
      <c r="C34" t="s">
        <v>13</v>
      </c>
      <c r="D34">
        <v>997350</v>
      </c>
      <c r="E34">
        <v>141514</v>
      </c>
      <c r="F34">
        <v>7.0193880000000002</v>
      </c>
      <c r="G34">
        <v>0</v>
      </c>
      <c r="H34">
        <v>92.043999999999997</v>
      </c>
      <c r="I34">
        <v>22.4</v>
      </c>
      <c r="J34">
        <v>0</v>
      </c>
      <c r="K34">
        <v>0</v>
      </c>
      <c r="L34">
        <v>1.0132000000000001</v>
      </c>
      <c r="M34">
        <v>85.382000000000005</v>
      </c>
      <c r="N34">
        <v>94.070999999999998</v>
      </c>
      <c r="O34">
        <v>85.760999999999996</v>
      </c>
      <c r="P34">
        <v>12.6</v>
      </c>
      <c r="Q34">
        <v>33.200000000000003</v>
      </c>
      <c r="R34">
        <v>17.3</v>
      </c>
      <c r="S34">
        <v>4.91</v>
      </c>
      <c r="T34" s="16">
        <v>3</v>
      </c>
      <c r="U34" s="23">
        <f t="shared" si="1"/>
        <v>0</v>
      </c>
      <c r="V34" s="5"/>
      <c r="W34" s="182"/>
      <c r="X34" s="183"/>
      <c r="Y34" s="117">
        <f t="shared" si="0"/>
        <v>-100</v>
      </c>
    </row>
    <row r="35" spans="1:25">
      <c r="A35" s="16">
        <v>3</v>
      </c>
      <c r="B35" t="s">
        <v>147</v>
      </c>
      <c r="C35" t="s">
        <v>13</v>
      </c>
      <c r="D35">
        <v>997350</v>
      </c>
      <c r="E35">
        <v>141514</v>
      </c>
      <c r="F35">
        <v>7.6517720000000002</v>
      </c>
      <c r="G35">
        <v>0</v>
      </c>
      <c r="H35">
        <v>91.888000000000005</v>
      </c>
      <c r="I35">
        <v>22.3</v>
      </c>
      <c r="J35">
        <v>16.5</v>
      </c>
      <c r="K35">
        <v>195.4</v>
      </c>
      <c r="L35">
        <v>1.0147999999999999</v>
      </c>
      <c r="M35">
        <v>90.212000000000003</v>
      </c>
      <c r="N35">
        <v>94.59</v>
      </c>
      <c r="O35">
        <v>93.762</v>
      </c>
      <c r="P35">
        <v>11.5</v>
      </c>
      <c r="Q35">
        <v>30.7</v>
      </c>
      <c r="R35">
        <v>15.6</v>
      </c>
      <c r="S35">
        <v>4.91</v>
      </c>
      <c r="T35" s="16">
        <v>2</v>
      </c>
      <c r="U35" s="23">
        <f t="shared" si="1"/>
        <v>389</v>
      </c>
      <c r="V35" s="5"/>
      <c r="W35" s="118">
        <v>41706.384722222225</v>
      </c>
      <c r="X35" s="114">
        <v>997350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996961</v>
      </c>
      <c r="E36">
        <v>141459</v>
      </c>
      <c r="F36">
        <v>7.1930690000000004</v>
      </c>
      <c r="G36">
        <v>0</v>
      </c>
      <c r="H36">
        <v>89.361000000000004</v>
      </c>
      <c r="I36">
        <v>24.8</v>
      </c>
      <c r="J36">
        <v>53.3</v>
      </c>
      <c r="K36">
        <v>198.4</v>
      </c>
      <c r="L36">
        <v>1.0125999999999999</v>
      </c>
      <c r="M36">
        <v>86.515000000000001</v>
      </c>
      <c r="N36">
        <v>92.108999999999995</v>
      </c>
      <c r="O36">
        <v>90.584000000000003</v>
      </c>
      <c r="P36">
        <v>18.8</v>
      </c>
      <c r="Q36">
        <v>31.9</v>
      </c>
      <c r="R36">
        <v>24.1</v>
      </c>
      <c r="S36">
        <v>4.91</v>
      </c>
      <c r="T36" s="16">
        <v>1</v>
      </c>
      <c r="U36" s="23">
        <f t="shared" si="1"/>
        <v>1248</v>
      </c>
      <c r="V36" s="5"/>
      <c r="W36" s="118">
        <v>41678.403136574074</v>
      </c>
      <c r="X36" s="114">
        <v>996961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995713</v>
      </c>
      <c r="E37">
        <v>141284</v>
      </c>
      <c r="F37">
        <v>7.0618169999999996</v>
      </c>
      <c r="G37">
        <v>0</v>
      </c>
      <c r="H37">
        <v>88.742999999999995</v>
      </c>
      <c r="I37">
        <v>24.3</v>
      </c>
      <c r="J37">
        <v>49.9</v>
      </c>
      <c r="K37">
        <v>273.2</v>
      </c>
      <c r="L37">
        <v>1.0124</v>
      </c>
      <c r="M37">
        <v>83.441000000000003</v>
      </c>
      <c r="N37">
        <v>91.686000000000007</v>
      </c>
      <c r="O37">
        <v>88.725999999999999</v>
      </c>
      <c r="P37">
        <v>19.8</v>
      </c>
      <c r="Q37">
        <v>30.8</v>
      </c>
      <c r="R37">
        <v>24.1</v>
      </c>
      <c r="S37">
        <v>4.91</v>
      </c>
      <c r="T37" s="1"/>
      <c r="U37" s="26"/>
      <c r="V37" s="5"/>
      <c r="W37" s="118">
        <v>41647.396979166668</v>
      </c>
      <c r="X37" s="114">
        <v>995713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6">
    <mergeCell ref="W38:Y41"/>
    <mergeCell ref="W27:X27"/>
    <mergeCell ref="W30:X34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H21" sqref="H21"/>
    </sheetView>
  </sheetViews>
  <sheetFormatPr baseColWidth="10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B6" t="s">
        <v>554</v>
      </c>
      <c r="C6" t="s">
        <v>13</v>
      </c>
      <c r="D6">
        <v>1675373</v>
      </c>
      <c r="E6">
        <v>1644058</v>
      </c>
      <c r="F6">
        <v>6.870717</v>
      </c>
      <c r="G6">
        <v>0</v>
      </c>
      <c r="H6">
        <v>88.606999999999999</v>
      </c>
      <c r="I6">
        <v>23.9</v>
      </c>
      <c r="J6">
        <v>281.3</v>
      </c>
      <c r="K6">
        <v>485.9</v>
      </c>
      <c r="L6">
        <v>1.0105999999999999</v>
      </c>
      <c r="M6">
        <v>83.861999999999995</v>
      </c>
      <c r="N6">
        <v>93.051000000000002</v>
      </c>
      <c r="O6">
        <v>86.049000000000007</v>
      </c>
      <c r="P6">
        <v>21.2</v>
      </c>
      <c r="Q6">
        <v>26.8</v>
      </c>
      <c r="R6">
        <v>23.8</v>
      </c>
      <c r="S6">
        <v>5.04</v>
      </c>
      <c r="T6" s="22">
        <v>31</v>
      </c>
      <c r="U6" s="23">
        <f t="shared" ref="U6:U17" si="0">D6-D7</f>
        <v>6692</v>
      </c>
      <c r="V6" s="24">
        <v>1</v>
      </c>
      <c r="W6" s="112"/>
      <c r="X6" s="112"/>
      <c r="Y6" s="121">
        <f t="shared" ref="Y6:Y34" si="1">((X6*100)/D6)-100</f>
        <v>-100</v>
      </c>
    </row>
    <row r="7" spans="1:25">
      <c r="A7" s="16">
        <v>31</v>
      </c>
      <c r="B7" t="s">
        <v>555</v>
      </c>
      <c r="C7" t="s">
        <v>13</v>
      </c>
      <c r="D7">
        <v>1668681</v>
      </c>
      <c r="E7">
        <v>1643104</v>
      </c>
      <c r="F7">
        <v>7.1797909999999998</v>
      </c>
      <c r="G7">
        <v>0</v>
      </c>
      <c r="H7">
        <v>88.677999999999997</v>
      </c>
      <c r="I7">
        <v>24.1</v>
      </c>
      <c r="J7">
        <v>309.2</v>
      </c>
      <c r="K7">
        <v>480.6</v>
      </c>
      <c r="L7">
        <v>1.0112000000000001</v>
      </c>
      <c r="M7">
        <v>84.66</v>
      </c>
      <c r="N7">
        <v>93.058000000000007</v>
      </c>
      <c r="O7">
        <v>90.158000000000001</v>
      </c>
      <c r="P7">
        <v>22</v>
      </c>
      <c r="Q7">
        <v>26.6</v>
      </c>
      <c r="R7">
        <v>23.1</v>
      </c>
      <c r="S7">
        <v>5.04</v>
      </c>
      <c r="T7" s="16">
        <v>30</v>
      </c>
      <c r="U7" s="23">
        <f t="shared" si="0"/>
        <v>7382</v>
      </c>
      <c r="V7" s="4"/>
      <c r="W7" s="112"/>
      <c r="X7" s="112"/>
      <c r="Y7" s="121">
        <f t="shared" si="1"/>
        <v>-100</v>
      </c>
    </row>
    <row r="8" spans="1:25">
      <c r="A8" s="16">
        <v>30</v>
      </c>
      <c r="B8" t="s">
        <v>150</v>
      </c>
      <c r="C8" t="s">
        <v>13</v>
      </c>
      <c r="D8">
        <v>1661299</v>
      </c>
      <c r="E8">
        <v>1642053</v>
      </c>
      <c r="F8">
        <v>7.2719509999999996</v>
      </c>
      <c r="G8">
        <v>0</v>
      </c>
      <c r="H8">
        <v>85.998000000000005</v>
      </c>
      <c r="I8">
        <v>23.6</v>
      </c>
      <c r="J8">
        <v>311.60000000000002</v>
      </c>
      <c r="K8">
        <v>475.7</v>
      </c>
      <c r="L8">
        <v>1.0113000000000001</v>
      </c>
      <c r="M8">
        <v>79.201999999999998</v>
      </c>
      <c r="N8">
        <v>92.36</v>
      </c>
      <c r="O8">
        <v>91.614999999999995</v>
      </c>
      <c r="P8">
        <v>20.5</v>
      </c>
      <c r="Q8">
        <v>26.9</v>
      </c>
      <c r="R8">
        <v>23.5</v>
      </c>
      <c r="S8">
        <v>5.04</v>
      </c>
      <c r="T8" s="16">
        <v>29</v>
      </c>
      <c r="U8" s="23">
        <f t="shared" si="0"/>
        <v>7442</v>
      </c>
      <c r="V8" s="4"/>
      <c r="W8" s="112"/>
      <c r="X8" s="112"/>
      <c r="Y8" s="121">
        <f t="shared" si="1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1653857</v>
      </c>
      <c r="E9">
        <v>1640965</v>
      </c>
      <c r="F9">
        <v>6.7371030000000003</v>
      </c>
      <c r="G9">
        <v>0</v>
      </c>
      <c r="H9">
        <v>85.275999999999996</v>
      </c>
      <c r="I9">
        <v>23.7</v>
      </c>
      <c r="J9">
        <v>295</v>
      </c>
      <c r="K9">
        <v>510.4</v>
      </c>
      <c r="L9">
        <v>1.0103</v>
      </c>
      <c r="M9">
        <v>78.100999999999999</v>
      </c>
      <c r="N9">
        <v>91.590999999999994</v>
      </c>
      <c r="O9">
        <v>84.117000000000004</v>
      </c>
      <c r="P9">
        <v>20.8</v>
      </c>
      <c r="Q9">
        <v>26.7</v>
      </c>
      <c r="R9">
        <v>23.6</v>
      </c>
      <c r="S9">
        <v>5.04</v>
      </c>
      <c r="T9" s="22">
        <v>28</v>
      </c>
      <c r="U9" s="23">
        <f t="shared" si="0"/>
        <v>7019</v>
      </c>
      <c r="V9" s="24">
        <v>29</v>
      </c>
      <c r="W9" s="113"/>
      <c r="X9" s="113"/>
      <c r="Y9" s="121">
        <f t="shared" si="1"/>
        <v>-100</v>
      </c>
    </row>
    <row r="10" spans="1:25">
      <c r="A10" s="16">
        <v>28</v>
      </c>
      <c r="B10" t="s">
        <v>152</v>
      </c>
      <c r="C10" t="s">
        <v>13</v>
      </c>
      <c r="D10">
        <v>1646838</v>
      </c>
      <c r="E10">
        <v>1639930</v>
      </c>
      <c r="F10">
        <v>6.8578169999999998</v>
      </c>
      <c r="G10">
        <v>0</v>
      </c>
      <c r="H10">
        <v>84.679000000000002</v>
      </c>
      <c r="I10">
        <v>23.9</v>
      </c>
      <c r="J10">
        <v>326.7</v>
      </c>
      <c r="K10">
        <v>524</v>
      </c>
      <c r="L10">
        <v>1.0105999999999999</v>
      </c>
      <c r="M10">
        <v>80.406999999999996</v>
      </c>
      <c r="N10">
        <v>90.450999999999993</v>
      </c>
      <c r="O10">
        <v>85.793999999999997</v>
      </c>
      <c r="P10">
        <v>21.4</v>
      </c>
      <c r="Q10">
        <v>27</v>
      </c>
      <c r="R10">
        <v>23.5</v>
      </c>
      <c r="S10">
        <v>5.04</v>
      </c>
      <c r="T10" s="16">
        <v>27</v>
      </c>
      <c r="U10" s="23">
        <f t="shared" si="0"/>
        <v>7796</v>
      </c>
      <c r="V10" s="16"/>
      <c r="W10" s="112"/>
      <c r="X10" s="112"/>
      <c r="Y10" s="121">
        <f t="shared" si="1"/>
        <v>-100</v>
      </c>
    </row>
    <row r="11" spans="1:25">
      <c r="A11" s="16">
        <v>27</v>
      </c>
      <c r="B11" t="s">
        <v>153</v>
      </c>
      <c r="C11" t="s">
        <v>13</v>
      </c>
      <c r="D11">
        <v>1639042</v>
      </c>
      <c r="E11">
        <v>1638775</v>
      </c>
      <c r="F11">
        <v>6.585019</v>
      </c>
      <c r="G11">
        <v>0</v>
      </c>
      <c r="H11">
        <v>84.632999999999996</v>
      </c>
      <c r="I11">
        <v>23.8</v>
      </c>
      <c r="J11">
        <v>314.60000000000002</v>
      </c>
      <c r="K11">
        <v>519</v>
      </c>
      <c r="L11">
        <v>1.0101</v>
      </c>
      <c r="M11">
        <v>79.320999999999998</v>
      </c>
      <c r="N11">
        <v>90.73</v>
      </c>
      <c r="O11">
        <v>81.99</v>
      </c>
      <c r="P11">
        <v>21</v>
      </c>
      <c r="Q11">
        <v>27.4</v>
      </c>
      <c r="R11">
        <v>23.6</v>
      </c>
      <c r="S11">
        <v>5.04</v>
      </c>
      <c r="T11" s="16">
        <v>26</v>
      </c>
      <c r="U11" s="23">
        <f t="shared" si="0"/>
        <v>7485</v>
      </c>
      <c r="V11" s="16"/>
      <c r="W11" s="112"/>
      <c r="X11" s="112"/>
      <c r="Y11" s="121">
        <f t="shared" si="1"/>
        <v>-100</v>
      </c>
    </row>
    <row r="12" spans="1:25">
      <c r="A12" s="16">
        <v>26</v>
      </c>
      <c r="B12" t="s">
        <v>154</v>
      </c>
      <c r="C12" t="s">
        <v>13</v>
      </c>
      <c r="D12">
        <v>1631557</v>
      </c>
      <c r="E12">
        <v>1637663</v>
      </c>
      <c r="F12">
        <v>6.5417550000000002</v>
      </c>
      <c r="G12">
        <v>0</v>
      </c>
      <c r="H12">
        <v>83.838999999999999</v>
      </c>
      <c r="I12">
        <v>23.7</v>
      </c>
      <c r="J12">
        <v>317.3</v>
      </c>
      <c r="K12">
        <v>514.6</v>
      </c>
      <c r="L12">
        <v>1.01</v>
      </c>
      <c r="M12">
        <v>78.337000000000003</v>
      </c>
      <c r="N12">
        <v>89.402000000000001</v>
      </c>
      <c r="O12">
        <v>81.323999999999998</v>
      </c>
      <c r="P12">
        <v>20.6</v>
      </c>
      <c r="Q12">
        <v>26.5</v>
      </c>
      <c r="R12">
        <v>23.5</v>
      </c>
      <c r="S12">
        <v>5.04</v>
      </c>
      <c r="T12" s="16">
        <v>25</v>
      </c>
      <c r="U12" s="23">
        <f t="shared" si="0"/>
        <v>7565</v>
      </c>
      <c r="V12" s="16"/>
      <c r="W12" s="112"/>
      <c r="X12" s="112"/>
      <c r="Y12" s="121">
        <f t="shared" si="1"/>
        <v>-100</v>
      </c>
    </row>
    <row r="13" spans="1:25">
      <c r="A13" s="16">
        <v>25</v>
      </c>
      <c r="B13" t="s">
        <v>155</v>
      </c>
      <c r="C13" t="s">
        <v>13</v>
      </c>
      <c r="D13">
        <v>1623992</v>
      </c>
      <c r="E13">
        <v>1636533</v>
      </c>
      <c r="F13">
        <v>6.7659820000000002</v>
      </c>
      <c r="G13">
        <v>0</v>
      </c>
      <c r="H13">
        <v>87.820999999999998</v>
      </c>
      <c r="I13">
        <v>23.4</v>
      </c>
      <c r="J13">
        <v>315.89999999999998</v>
      </c>
      <c r="K13">
        <v>524</v>
      </c>
      <c r="L13">
        <v>1.0104</v>
      </c>
      <c r="M13">
        <v>79.623999999999995</v>
      </c>
      <c r="N13">
        <v>93.063000000000002</v>
      </c>
      <c r="O13">
        <v>84.524000000000001</v>
      </c>
      <c r="P13">
        <v>21.3</v>
      </c>
      <c r="Q13">
        <v>26.6</v>
      </c>
      <c r="R13">
        <v>23.6</v>
      </c>
      <c r="S13">
        <v>5.04</v>
      </c>
      <c r="T13" s="16">
        <v>24</v>
      </c>
      <c r="U13" s="23">
        <f t="shared" si="0"/>
        <v>7538</v>
      </c>
      <c r="V13" s="16"/>
      <c r="W13" s="115"/>
      <c r="X13" s="115"/>
      <c r="Y13" s="121">
        <f t="shared" si="1"/>
        <v>-100</v>
      </c>
    </row>
    <row r="14" spans="1:25">
      <c r="A14" s="16">
        <v>24</v>
      </c>
      <c r="B14" t="s">
        <v>156</v>
      </c>
      <c r="C14" t="s">
        <v>13</v>
      </c>
      <c r="D14">
        <v>1616454</v>
      </c>
      <c r="E14">
        <v>1635453</v>
      </c>
      <c r="F14">
        <v>7.0906200000000004</v>
      </c>
      <c r="G14">
        <v>0</v>
      </c>
      <c r="H14">
        <v>88.387</v>
      </c>
      <c r="I14">
        <v>23.5</v>
      </c>
      <c r="J14">
        <v>283.89999999999998</v>
      </c>
      <c r="K14">
        <v>481.5</v>
      </c>
      <c r="L14">
        <v>1.0109999999999999</v>
      </c>
      <c r="M14">
        <v>83.753</v>
      </c>
      <c r="N14">
        <v>93.168000000000006</v>
      </c>
      <c r="O14">
        <v>89.097999999999999</v>
      </c>
      <c r="P14">
        <v>20.2</v>
      </c>
      <c r="Q14">
        <v>26.6</v>
      </c>
      <c r="R14">
        <v>23.6</v>
      </c>
      <c r="S14">
        <v>5.04</v>
      </c>
      <c r="T14" s="16">
        <v>23</v>
      </c>
      <c r="U14" s="23">
        <f t="shared" si="0"/>
        <v>6758</v>
      </c>
      <c r="V14" s="16"/>
      <c r="W14" s="124" t="s">
        <v>511</v>
      </c>
      <c r="X14" s="124">
        <v>1616461</v>
      </c>
      <c r="Y14" s="121">
        <f t="shared" si="1"/>
        <v>4.3304665643972839E-4</v>
      </c>
    </row>
    <row r="15" spans="1:25">
      <c r="A15" s="16">
        <v>23</v>
      </c>
      <c r="B15" t="s">
        <v>157</v>
      </c>
      <c r="C15" t="s">
        <v>13</v>
      </c>
      <c r="D15">
        <v>1609696</v>
      </c>
      <c r="E15">
        <v>1634489</v>
      </c>
      <c r="F15">
        <v>6.9736479999999998</v>
      </c>
      <c r="G15">
        <v>0</v>
      </c>
      <c r="H15">
        <v>86.335999999999999</v>
      </c>
      <c r="I15">
        <v>23.4</v>
      </c>
      <c r="J15">
        <v>301.39999999999998</v>
      </c>
      <c r="K15">
        <v>481.5</v>
      </c>
      <c r="L15">
        <v>1.0107999999999999</v>
      </c>
      <c r="M15">
        <v>81.037999999999997</v>
      </c>
      <c r="N15">
        <v>91.980999999999995</v>
      </c>
      <c r="O15">
        <v>87.453000000000003</v>
      </c>
      <c r="P15">
        <v>21.2</v>
      </c>
      <c r="Q15">
        <v>25.7</v>
      </c>
      <c r="R15">
        <v>23.6</v>
      </c>
      <c r="S15">
        <v>5.04</v>
      </c>
      <c r="T15" s="16">
        <v>22</v>
      </c>
      <c r="U15" s="23">
        <f t="shared" si="0"/>
        <v>7171</v>
      </c>
      <c r="V15" s="16"/>
      <c r="W15" s="124" t="s">
        <v>512</v>
      </c>
      <c r="X15" s="124">
        <v>1609703</v>
      </c>
      <c r="Y15" s="121">
        <f t="shared" si="1"/>
        <v>4.3486471979292673E-4</v>
      </c>
    </row>
    <row r="16" spans="1:25" s="25" customFormat="1">
      <c r="A16" s="21">
        <v>22</v>
      </c>
      <c r="B16" t="s">
        <v>158</v>
      </c>
      <c r="C16" t="s">
        <v>13</v>
      </c>
      <c r="D16">
        <v>1602525</v>
      </c>
      <c r="E16">
        <v>1633444</v>
      </c>
      <c r="F16">
        <v>6.7426159999999999</v>
      </c>
      <c r="G16">
        <v>0</v>
      </c>
      <c r="H16">
        <v>85.048000000000002</v>
      </c>
      <c r="I16">
        <v>23.3</v>
      </c>
      <c r="J16">
        <v>327.2</v>
      </c>
      <c r="K16">
        <v>510.2</v>
      </c>
      <c r="L16">
        <v>1.0104</v>
      </c>
      <c r="M16">
        <v>79.186000000000007</v>
      </c>
      <c r="N16">
        <v>91.468999999999994</v>
      </c>
      <c r="O16">
        <v>84.108000000000004</v>
      </c>
      <c r="P16">
        <v>20.8</v>
      </c>
      <c r="Q16">
        <v>26</v>
      </c>
      <c r="R16">
        <v>23.3</v>
      </c>
      <c r="S16">
        <v>5.04</v>
      </c>
      <c r="T16" s="22">
        <v>21</v>
      </c>
      <c r="U16" s="23">
        <f t="shared" si="0"/>
        <v>7808</v>
      </c>
      <c r="V16" s="24">
        <v>22</v>
      </c>
      <c r="W16" s="208" t="s">
        <v>196</v>
      </c>
      <c r="X16" s="209"/>
      <c r="Y16" s="121">
        <f t="shared" si="1"/>
        <v>-100</v>
      </c>
    </row>
    <row r="17" spans="1:25">
      <c r="A17" s="16">
        <v>21</v>
      </c>
      <c r="B17" t="s">
        <v>159</v>
      </c>
      <c r="C17" t="s">
        <v>13</v>
      </c>
      <c r="D17">
        <v>1594717</v>
      </c>
      <c r="E17">
        <v>1632291</v>
      </c>
      <c r="F17">
        <v>6.8612960000000003</v>
      </c>
      <c r="G17">
        <v>0</v>
      </c>
      <c r="H17">
        <v>84.870999999999995</v>
      </c>
      <c r="I17">
        <v>23.2</v>
      </c>
      <c r="J17">
        <v>314.5</v>
      </c>
      <c r="K17">
        <v>470.7</v>
      </c>
      <c r="L17">
        <v>1.0105999999999999</v>
      </c>
      <c r="M17">
        <v>80.135000000000005</v>
      </c>
      <c r="N17">
        <v>90.539000000000001</v>
      </c>
      <c r="O17">
        <v>85.650999999999996</v>
      </c>
      <c r="P17">
        <v>21.2</v>
      </c>
      <c r="Q17">
        <v>25.9</v>
      </c>
      <c r="R17">
        <v>23</v>
      </c>
      <c r="S17">
        <v>5.04</v>
      </c>
      <c r="T17" s="16">
        <v>20</v>
      </c>
      <c r="U17" s="23">
        <f t="shared" si="0"/>
        <v>7489</v>
      </c>
      <c r="V17" s="16"/>
      <c r="W17" s="124" t="s">
        <v>513</v>
      </c>
      <c r="X17" s="124">
        <v>1594725</v>
      </c>
      <c r="Y17" s="121">
        <f t="shared" si="1"/>
        <v>5.0165640675459144E-4</v>
      </c>
    </row>
    <row r="18" spans="1:25">
      <c r="A18" s="16">
        <v>20</v>
      </c>
      <c r="B18" t="s">
        <v>160</v>
      </c>
      <c r="C18" t="s">
        <v>13</v>
      </c>
      <c r="D18">
        <v>1587228</v>
      </c>
      <c r="E18">
        <v>1631186</v>
      </c>
      <c r="F18">
        <v>6.7461219999999997</v>
      </c>
      <c r="G18">
        <v>0</v>
      </c>
      <c r="H18">
        <v>84.605999999999995</v>
      </c>
      <c r="I18">
        <v>23.4</v>
      </c>
      <c r="J18">
        <v>318.89999999999998</v>
      </c>
      <c r="K18">
        <v>475.4</v>
      </c>
      <c r="L18">
        <v>1.0104</v>
      </c>
      <c r="M18">
        <v>80.057000000000002</v>
      </c>
      <c r="N18">
        <v>90.022000000000006</v>
      </c>
      <c r="O18">
        <v>83.953999999999994</v>
      </c>
      <c r="P18">
        <v>21.2</v>
      </c>
      <c r="Q18">
        <v>26.6</v>
      </c>
      <c r="R18">
        <v>22.7</v>
      </c>
      <c r="S18">
        <v>5.05</v>
      </c>
      <c r="T18" s="16">
        <v>19</v>
      </c>
      <c r="U18" s="23">
        <f t="shared" ref="U18:U36" si="2">D18-D19</f>
        <v>7605</v>
      </c>
      <c r="V18" s="16"/>
      <c r="W18" s="202" t="s">
        <v>196</v>
      </c>
      <c r="X18" s="203"/>
      <c r="Y18" s="121">
        <f t="shared" si="1"/>
        <v>-100</v>
      </c>
    </row>
    <row r="19" spans="1:25">
      <c r="A19" s="16">
        <v>19</v>
      </c>
      <c r="B19" t="s">
        <v>161</v>
      </c>
      <c r="C19" t="s">
        <v>13</v>
      </c>
      <c r="D19">
        <v>1579623</v>
      </c>
      <c r="E19">
        <v>1630059</v>
      </c>
      <c r="F19">
        <v>6.7437909999999999</v>
      </c>
      <c r="G19">
        <v>0</v>
      </c>
      <c r="H19">
        <v>84.915999999999997</v>
      </c>
      <c r="I19">
        <v>23.2</v>
      </c>
      <c r="J19">
        <v>330.1</v>
      </c>
      <c r="K19">
        <v>531.79999999999995</v>
      </c>
      <c r="L19">
        <v>1.0104</v>
      </c>
      <c r="M19">
        <v>80.885999999999996</v>
      </c>
      <c r="N19">
        <v>89.908000000000001</v>
      </c>
      <c r="O19">
        <v>83.957999999999998</v>
      </c>
      <c r="P19">
        <v>20.399999999999999</v>
      </c>
      <c r="Q19">
        <v>26</v>
      </c>
      <c r="R19">
        <v>22.8</v>
      </c>
      <c r="S19">
        <v>5.04</v>
      </c>
      <c r="T19" s="16">
        <v>18</v>
      </c>
      <c r="U19" s="23">
        <f t="shared" si="2"/>
        <v>7890</v>
      </c>
      <c r="V19" s="16"/>
      <c r="W19" s="204"/>
      <c r="X19" s="205"/>
      <c r="Y19" s="121">
        <f t="shared" si="1"/>
        <v>-100</v>
      </c>
    </row>
    <row r="20" spans="1:25">
      <c r="A20" s="16">
        <v>18</v>
      </c>
      <c r="B20" t="s">
        <v>162</v>
      </c>
      <c r="C20" t="s">
        <v>13</v>
      </c>
      <c r="D20">
        <v>1571733</v>
      </c>
      <c r="E20">
        <v>1628895</v>
      </c>
      <c r="F20">
        <v>6.7660299999999998</v>
      </c>
      <c r="G20">
        <v>0</v>
      </c>
      <c r="H20">
        <v>87.707999999999998</v>
      </c>
      <c r="I20">
        <v>23.9</v>
      </c>
      <c r="J20">
        <v>309.5</v>
      </c>
      <c r="K20">
        <v>477.7</v>
      </c>
      <c r="L20">
        <v>1.0103</v>
      </c>
      <c r="M20">
        <v>81.480999999999995</v>
      </c>
      <c r="N20">
        <v>92.025999999999996</v>
      </c>
      <c r="O20">
        <v>84.67</v>
      </c>
      <c r="P20">
        <v>20.3</v>
      </c>
      <c r="Q20">
        <v>26.6</v>
      </c>
      <c r="R20">
        <v>24</v>
      </c>
      <c r="S20">
        <v>5.05</v>
      </c>
      <c r="T20" s="16">
        <v>17</v>
      </c>
      <c r="U20" s="23">
        <f t="shared" si="2"/>
        <v>7392</v>
      </c>
      <c r="V20" s="16"/>
      <c r="W20" s="206"/>
      <c r="X20" s="207"/>
      <c r="Y20" s="121">
        <f t="shared" si="1"/>
        <v>-100</v>
      </c>
    </row>
    <row r="21" spans="1:25">
      <c r="A21" s="16">
        <v>17</v>
      </c>
      <c r="B21" t="s">
        <v>163</v>
      </c>
      <c r="C21" t="s">
        <v>13</v>
      </c>
      <c r="D21">
        <v>1564341</v>
      </c>
      <c r="E21">
        <v>1627834</v>
      </c>
      <c r="F21">
        <v>6.9752780000000003</v>
      </c>
      <c r="G21">
        <v>0</v>
      </c>
      <c r="H21">
        <v>88.712000000000003</v>
      </c>
      <c r="I21">
        <v>23.5</v>
      </c>
      <c r="J21">
        <v>290.7</v>
      </c>
      <c r="K21">
        <v>468.6</v>
      </c>
      <c r="L21">
        <v>1.0106999999999999</v>
      </c>
      <c r="M21">
        <v>83.417000000000002</v>
      </c>
      <c r="N21">
        <v>93.563000000000002</v>
      </c>
      <c r="O21">
        <v>87.543999999999997</v>
      </c>
      <c r="P21">
        <v>19.5</v>
      </c>
      <c r="Q21">
        <v>26.8</v>
      </c>
      <c r="R21">
        <v>23.8</v>
      </c>
      <c r="S21">
        <v>5.05</v>
      </c>
      <c r="T21" s="16">
        <v>16</v>
      </c>
      <c r="U21" s="23">
        <f t="shared" si="2"/>
        <v>6944</v>
      </c>
      <c r="V21" s="16"/>
      <c r="W21" s="125" t="s">
        <v>508</v>
      </c>
      <c r="X21" s="125">
        <v>1564340</v>
      </c>
      <c r="Y21" s="121">
        <f t="shared" si="1"/>
        <v>-6.3924681384719406E-5</v>
      </c>
    </row>
    <row r="22" spans="1:25">
      <c r="A22" s="16">
        <v>16</v>
      </c>
      <c r="B22" t="s">
        <v>164</v>
      </c>
      <c r="C22" t="s">
        <v>13</v>
      </c>
      <c r="D22">
        <v>1557397</v>
      </c>
      <c r="E22">
        <v>1626847</v>
      </c>
      <c r="F22">
        <v>7.0856380000000003</v>
      </c>
      <c r="G22">
        <v>0</v>
      </c>
      <c r="H22">
        <v>86.626999999999995</v>
      </c>
      <c r="I22">
        <v>23.6</v>
      </c>
      <c r="J22">
        <v>287.3</v>
      </c>
      <c r="K22">
        <v>462</v>
      </c>
      <c r="L22">
        <v>1.0109999999999999</v>
      </c>
      <c r="M22">
        <v>81</v>
      </c>
      <c r="N22">
        <v>91.641000000000005</v>
      </c>
      <c r="O22">
        <v>88.906000000000006</v>
      </c>
      <c r="P22">
        <v>20.7</v>
      </c>
      <c r="Q22">
        <v>26.5</v>
      </c>
      <c r="R22">
        <v>23.3</v>
      </c>
      <c r="S22">
        <v>5.05</v>
      </c>
      <c r="T22" s="16">
        <v>15</v>
      </c>
      <c r="U22" s="23">
        <f t="shared" si="2"/>
        <v>6849</v>
      </c>
      <c r="V22" s="16"/>
      <c r="W22" s="199" t="s">
        <v>196</v>
      </c>
      <c r="X22" s="199"/>
      <c r="Y22" s="121">
        <f t="shared" si="1"/>
        <v>-100</v>
      </c>
    </row>
    <row r="23" spans="1:25" s="25" customFormat="1">
      <c r="A23" s="21">
        <v>15</v>
      </c>
      <c r="B23" t="s">
        <v>165</v>
      </c>
      <c r="C23" t="s">
        <v>13</v>
      </c>
      <c r="D23">
        <v>1550548</v>
      </c>
      <c r="E23">
        <v>1625853</v>
      </c>
      <c r="F23">
        <v>6.9337989999999996</v>
      </c>
      <c r="G23">
        <v>0</v>
      </c>
      <c r="H23">
        <v>85.543999999999997</v>
      </c>
      <c r="I23">
        <v>23.3</v>
      </c>
      <c r="J23">
        <v>309.7</v>
      </c>
      <c r="K23">
        <v>473.8</v>
      </c>
      <c r="L23">
        <v>1.0106999999999999</v>
      </c>
      <c r="M23">
        <v>80.233000000000004</v>
      </c>
      <c r="N23">
        <v>90.381</v>
      </c>
      <c r="O23">
        <v>86.832999999999998</v>
      </c>
      <c r="P23">
        <v>21.1</v>
      </c>
      <c r="Q23">
        <v>26.3</v>
      </c>
      <c r="R23">
        <v>23.5</v>
      </c>
      <c r="S23">
        <v>5.05</v>
      </c>
      <c r="T23" s="22">
        <v>14</v>
      </c>
      <c r="U23" s="23">
        <f t="shared" si="2"/>
        <v>7389</v>
      </c>
      <c r="V23" s="24">
        <v>15</v>
      </c>
      <c r="W23" s="125" t="s">
        <v>509</v>
      </c>
      <c r="X23" s="125">
        <v>1550549</v>
      </c>
      <c r="Y23" s="121">
        <f t="shared" si="1"/>
        <v>6.4493327514014709E-5</v>
      </c>
    </row>
    <row r="24" spans="1:25">
      <c r="A24" s="16">
        <v>14</v>
      </c>
      <c r="B24" t="s">
        <v>166</v>
      </c>
      <c r="C24" t="s">
        <v>13</v>
      </c>
      <c r="D24">
        <v>1543159</v>
      </c>
      <c r="E24">
        <v>1624770</v>
      </c>
      <c r="F24">
        <v>6.6328760000000004</v>
      </c>
      <c r="G24">
        <v>0</v>
      </c>
      <c r="H24">
        <v>84.796999999999997</v>
      </c>
      <c r="I24">
        <v>23.5</v>
      </c>
      <c r="J24">
        <v>309.39999999999998</v>
      </c>
      <c r="K24">
        <v>493</v>
      </c>
      <c r="L24">
        <v>1.0102</v>
      </c>
      <c r="M24">
        <v>79.700999999999993</v>
      </c>
      <c r="N24">
        <v>89.864000000000004</v>
      </c>
      <c r="O24">
        <v>82.65</v>
      </c>
      <c r="P24">
        <v>21.3</v>
      </c>
      <c r="Q24">
        <v>26</v>
      </c>
      <c r="R24">
        <v>23.6</v>
      </c>
      <c r="S24">
        <v>5.04</v>
      </c>
      <c r="T24" s="16">
        <v>13</v>
      </c>
      <c r="U24" s="23">
        <f t="shared" si="2"/>
        <v>7362</v>
      </c>
      <c r="V24" s="16"/>
      <c r="W24" s="125" t="s">
        <v>510</v>
      </c>
      <c r="X24" s="125">
        <v>1543160</v>
      </c>
      <c r="Y24" s="121">
        <f t="shared" si="1"/>
        <v>6.4802136392927423E-5</v>
      </c>
    </row>
    <row r="25" spans="1:25">
      <c r="A25" s="16">
        <v>13</v>
      </c>
      <c r="B25" t="s">
        <v>167</v>
      </c>
      <c r="C25" t="s">
        <v>13</v>
      </c>
      <c r="D25">
        <v>1535797</v>
      </c>
      <c r="E25">
        <v>1623681</v>
      </c>
      <c r="F25">
        <v>6.6948309999999998</v>
      </c>
      <c r="G25">
        <v>0</v>
      </c>
      <c r="H25">
        <v>85.825999999999993</v>
      </c>
      <c r="I25">
        <v>23.2</v>
      </c>
      <c r="J25">
        <v>305.2</v>
      </c>
      <c r="K25">
        <v>477.7</v>
      </c>
      <c r="L25">
        <v>1.0103</v>
      </c>
      <c r="M25">
        <v>80.33</v>
      </c>
      <c r="N25">
        <v>91.254000000000005</v>
      </c>
      <c r="O25">
        <v>83.385000000000005</v>
      </c>
      <c r="P25">
        <v>21.5</v>
      </c>
      <c r="Q25">
        <v>25.7</v>
      </c>
      <c r="R25">
        <v>23.2</v>
      </c>
      <c r="S25">
        <v>5.05</v>
      </c>
      <c r="T25" s="16">
        <v>12</v>
      </c>
      <c r="U25" s="23">
        <f t="shared" si="2"/>
        <v>7272</v>
      </c>
      <c r="V25" s="16"/>
      <c r="W25" s="199" t="s">
        <v>196</v>
      </c>
      <c r="X25" s="199"/>
      <c r="Y25" s="121">
        <f t="shared" si="1"/>
        <v>-100</v>
      </c>
    </row>
    <row r="26" spans="1:25">
      <c r="A26" s="16">
        <v>12</v>
      </c>
      <c r="B26" t="s">
        <v>168</v>
      </c>
      <c r="C26" t="s">
        <v>13</v>
      </c>
      <c r="D26">
        <v>1528525</v>
      </c>
      <c r="E26">
        <v>1622617</v>
      </c>
      <c r="F26">
        <v>6.8993830000000003</v>
      </c>
      <c r="G26">
        <v>0</v>
      </c>
      <c r="H26">
        <v>85.843000000000004</v>
      </c>
      <c r="I26">
        <v>23.8</v>
      </c>
      <c r="J26">
        <v>342.3</v>
      </c>
      <c r="K26">
        <v>500.4</v>
      </c>
      <c r="L26">
        <v>1.0106999999999999</v>
      </c>
      <c r="M26">
        <v>81.194999999999993</v>
      </c>
      <c r="N26">
        <v>91.188000000000002</v>
      </c>
      <c r="O26">
        <v>86.251999999999995</v>
      </c>
      <c r="P26">
        <v>21.5</v>
      </c>
      <c r="Q26">
        <v>26.1</v>
      </c>
      <c r="R26">
        <v>23.2</v>
      </c>
      <c r="S26">
        <v>5.05</v>
      </c>
      <c r="T26" s="16">
        <v>11</v>
      </c>
      <c r="U26" s="23">
        <f t="shared" si="2"/>
        <v>8171</v>
      </c>
      <c r="V26" s="16"/>
      <c r="W26" s="126">
        <v>41981.620520833334</v>
      </c>
      <c r="X26" s="125">
        <v>1528526</v>
      </c>
      <c r="Y26" s="121">
        <f t="shared" si="1"/>
        <v>6.5422547876892168E-5</v>
      </c>
    </row>
    <row r="27" spans="1:25">
      <c r="A27" s="16">
        <v>11</v>
      </c>
      <c r="B27" t="s">
        <v>169</v>
      </c>
      <c r="C27" t="s">
        <v>13</v>
      </c>
      <c r="D27">
        <v>1520354</v>
      </c>
      <c r="E27">
        <v>1621421</v>
      </c>
      <c r="F27">
        <v>6.6616270000000002</v>
      </c>
      <c r="G27">
        <v>0</v>
      </c>
      <c r="H27">
        <v>88.51</v>
      </c>
      <c r="I27">
        <v>23.6</v>
      </c>
      <c r="J27">
        <v>317.60000000000002</v>
      </c>
      <c r="K27">
        <v>490.5</v>
      </c>
      <c r="L27">
        <v>1.0102</v>
      </c>
      <c r="M27">
        <v>81.978999999999999</v>
      </c>
      <c r="N27">
        <v>92.399000000000001</v>
      </c>
      <c r="O27">
        <v>83.134</v>
      </c>
      <c r="P27">
        <v>20.7</v>
      </c>
      <c r="Q27">
        <v>26</v>
      </c>
      <c r="R27">
        <v>23.8</v>
      </c>
      <c r="S27">
        <v>5.05</v>
      </c>
      <c r="T27" s="16">
        <v>10</v>
      </c>
      <c r="U27" s="23">
        <f t="shared" si="2"/>
        <v>7577</v>
      </c>
      <c r="V27" s="16"/>
      <c r="W27" s="179" t="s">
        <v>196</v>
      </c>
      <c r="X27" s="179"/>
      <c r="Y27" s="121">
        <f t="shared" si="1"/>
        <v>-100</v>
      </c>
    </row>
    <row r="28" spans="1:25">
      <c r="A28" s="16">
        <v>10</v>
      </c>
      <c r="B28" t="s">
        <v>170</v>
      </c>
      <c r="C28" t="s">
        <v>13</v>
      </c>
      <c r="D28">
        <v>1512777</v>
      </c>
      <c r="E28">
        <v>1620343</v>
      </c>
      <c r="F28">
        <v>7.1497789999999997</v>
      </c>
      <c r="G28">
        <v>0</v>
      </c>
      <c r="H28">
        <v>88.658000000000001</v>
      </c>
      <c r="I28">
        <v>23.4</v>
      </c>
      <c r="J28">
        <v>315.5</v>
      </c>
      <c r="K28">
        <v>484.5</v>
      </c>
      <c r="L28">
        <v>1.0112000000000001</v>
      </c>
      <c r="M28">
        <v>84.637</v>
      </c>
      <c r="N28">
        <v>93.361999999999995</v>
      </c>
      <c r="O28">
        <v>89.622</v>
      </c>
      <c r="P28">
        <v>20.7</v>
      </c>
      <c r="Q28">
        <v>26.1</v>
      </c>
      <c r="R28">
        <v>22.8</v>
      </c>
      <c r="S28">
        <v>5.05</v>
      </c>
      <c r="T28" s="16">
        <v>9</v>
      </c>
      <c r="U28" s="23">
        <f t="shared" si="2"/>
        <v>7531</v>
      </c>
      <c r="V28" s="16"/>
      <c r="W28" s="179"/>
      <c r="X28" s="179"/>
      <c r="Y28" s="121">
        <f t="shared" si="1"/>
        <v>-100</v>
      </c>
    </row>
    <row r="29" spans="1:25">
      <c r="A29" s="16">
        <v>9</v>
      </c>
      <c r="B29" t="s">
        <v>171</v>
      </c>
      <c r="C29" t="s">
        <v>13</v>
      </c>
      <c r="D29">
        <v>1505246</v>
      </c>
      <c r="E29">
        <v>1619275</v>
      </c>
      <c r="F29">
        <v>7.1452039999999997</v>
      </c>
      <c r="G29">
        <v>0</v>
      </c>
      <c r="H29">
        <v>87.82</v>
      </c>
      <c r="I29">
        <v>22.8</v>
      </c>
      <c r="J29">
        <v>262.89999999999998</v>
      </c>
      <c r="K29">
        <v>436.9</v>
      </c>
      <c r="L29">
        <v>1.0112000000000001</v>
      </c>
      <c r="M29">
        <v>82.043000000000006</v>
      </c>
      <c r="N29">
        <v>92.843000000000004</v>
      </c>
      <c r="O29">
        <v>89.45</v>
      </c>
      <c r="P29">
        <v>21.1</v>
      </c>
      <c r="Q29">
        <v>26</v>
      </c>
      <c r="R29">
        <v>22.5</v>
      </c>
      <c r="S29">
        <v>5.05</v>
      </c>
      <c r="T29" s="16">
        <v>8</v>
      </c>
      <c r="U29" s="23">
        <f t="shared" si="2"/>
        <v>6278</v>
      </c>
      <c r="V29" s="16"/>
      <c r="W29" s="179"/>
      <c r="X29" s="179"/>
      <c r="Y29" s="121">
        <f t="shared" si="1"/>
        <v>-100</v>
      </c>
    </row>
    <row r="30" spans="1:25" s="25" customFormat="1">
      <c r="A30" s="21">
        <v>8</v>
      </c>
      <c r="B30" t="s">
        <v>142</v>
      </c>
      <c r="C30" t="s">
        <v>13</v>
      </c>
      <c r="D30">
        <v>1498968</v>
      </c>
      <c r="E30">
        <v>1618377</v>
      </c>
      <c r="F30">
        <v>6.8590739999999997</v>
      </c>
      <c r="G30">
        <v>0</v>
      </c>
      <c r="H30">
        <v>87.159000000000006</v>
      </c>
      <c r="I30">
        <v>22.9</v>
      </c>
      <c r="J30">
        <v>263</v>
      </c>
      <c r="K30">
        <v>400.3</v>
      </c>
      <c r="L30">
        <v>1.0106999999999999</v>
      </c>
      <c r="M30">
        <v>81.384</v>
      </c>
      <c r="N30">
        <v>93.265000000000001</v>
      </c>
      <c r="O30">
        <v>85.412999999999997</v>
      </c>
      <c r="P30">
        <v>18.5</v>
      </c>
      <c r="Q30">
        <v>26.4</v>
      </c>
      <c r="R30">
        <v>22.4</v>
      </c>
      <c r="S30">
        <v>5.0199999999999996</v>
      </c>
      <c r="T30" s="22">
        <v>7</v>
      </c>
      <c r="U30" s="23">
        <f t="shared" si="2"/>
        <v>6252</v>
      </c>
      <c r="V30" s="24">
        <v>8</v>
      </c>
      <c r="W30" s="179"/>
      <c r="X30" s="179"/>
      <c r="Y30" s="121">
        <f t="shared" si="1"/>
        <v>-100</v>
      </c>
    </row>
    <row r="31" spans="1:25">
      <c r="A31" s="16">
        <v>7</v>
      </c>
      <c r="B31" t="s">
        <v>143</v>
      </c>
      <c r="C31" t="s">
        <v>13</v>
      </c>
      <c r="D31">
        <v>1492716</v>
      </c>
      <c r="E31">
        <v>1617477</v>
      </c>
      <c r="F31">
        <v>6.6247530000000001</v>
      </c>
      <c r="G31">
        <v>0</v>
      </c>
      <c r="H31">
        <v>86.352000000000004</v>
      </c>
      <c r="I31">
        <v>23.1</v>
      </c>
      <c r="J31">
        <v>272.89999999999998</v>
      </c>
      <c r="K31">
        <v>410.8</v>
      </c>
      <c r="L31">
        <v>1.0102</v>
      </c>
      <c r="M31">
        <v>80.703000000000003</v>
      </c>
      <c r="N31">
        <v>92.644999999999996</v>
      </c>
      <c r="O31">
        <v>82.463999999999999</v>
      </c>
      <c r="P31">
        <v>19.399999999999999</v>
      </c>
      <c r="Q31">
        <v>26.6</v>
      </c>
      <c r="R31">
        <v>23.4</v>
      </c>
      <c r="S31">
        <v>5.03</v>
      </c>
      <c r="T31" s="16">
        <v>6</v>
      </c>
      <c r="U31" s="23">
        <f t="shared" si="2"/>
        <v>6506</v>
      </c>
      <c r="V31" s="5"/>
      <c r="W31" s="179"/>
      <c r="X31" s="179"/>
      <c r="Y31" s="121">
        <f t="shared" si="1"/>
        <v>-100</v>
      </c>
    </row>
    <row r="32" spans="1:25">
      <c r="A32" s="16">
        <v>6</v>
      </c>
      <c r="B32" t="s">
        <v>144</v>
      </c>
      <c r="C32" t="s">
        <v>13</v>
      </c>
      <c r="D32">
        <v>1486210</v>
      </c>
      <c r="E32">
        <v>1616532</v>
      </c>
      <c r="F32">
        <v>6.585032</v>
      </c>
      <c r="G32">
        <v>0</v>
      </c>
      <c r="H32">
        <v>86.307000000000002</v>
      </c>
      <c r="I32">
        <v>23.4</v>
      </c>
      <c r="J32">
        <v>267.39999999999998</v>
      </c>
      <c r="K32">
        <v>397.9</v>
      </c>
      <c r="L32">
        <v>1.0101</v>
      </c>
      <c r="M32">
        <v>80.816000000000003</v>
      </c>
      <c r="N32">
        <v>92.334000000000003</v>
      </c>
      <c r="O32">
        <v>81.819999999999993</v>
      </c>
      <c r="P32">
        <v>20.5</v>
      </c>
      <c r="Q32">
        <v>26.2</v>
      </c>
      <c r="R32">
        <v>23.1</v>
      </c>
      <c r="S32">
        <v>5.03</v>
      </c>
      <c r="T32" s="16">
        <v>5</v>
      </c>
      <c r="U32" s="23">
        <f t="shared" si="2"/>
        <v>6355</v>
      </c>
      <c r="V32" s="5"/>
      <c r="W32" s="179"/>
      <c r="X32" s="179"/>
      <c r="Y32" s="121">
        <f t="shared" si="1"/>
        <v>-100</v>
      </c>
    </row>
    <row r="33" spans="1:25">
      <c r="A33" s="16">
        <v>5</v>
      </c>
      <c r="B33" t="s">
        <v>145</v>
      </c>
      <c r="C33" t="s">
        <v>13</v>
      </c>
      <c r="D33">
        <v>1479855</v>
      </c>
      <c r="E33">
        <v>1615606</v>
      </c>
      <c r="F33">
        <v>6.711957</v>
      </c>
      <c r="G33">
        <v>0</v>
      </c>
      <c r="H33">
        <v>85.283000000000001</v>
      </c>
      <c r="I33">
        <v>23.6</v>
      </c>
      <c r="J33">
        <v>271.10000000000002</v>
      </c>
      <c r="K33">
        <v>400.7</v>
      </c>
      <c r="L33">
        <v>1.0103</v>
      </c>
      <c r="M33">
        <v>80.131</v>
      </c>
      <c r="N33">
        <v>90.600999999999999</v>
      </c>
      <c r="O33">
        <v>83.778000000000006</v>
      </c>
      <c r="P33">
        <v>21.2</v>
      </c>
      <c r="Q33">
        <v>26.5</v>
      </c>
      <c r="R33">
        <v>23.6</v>
      </c>
      <c r="S33">
        <v>5.03</v>
      </c>
      <c r="T33" s="16">
        <v>4</v>
      </c>
      <c r="U33" s="23">
        <f t="shared" si="2"/>
        <v>6473</v>
      </c>
      <c r="V33" s="5"/>
      <c r="W33" s="179"/>
      <c r="X33" s="179"/>
      <c r="Y33" s="121">
        <f t="shared" si="1"/>
        <v>-100</v>
      </c>
    </row>
    <row r="34" spans="1:25">
      <c r="A34" s="16">
        <v>4</v>
      </c>
      <c r="B34" t="s">
        <v>146</v>
      </c>
      <c r="C34" t="s">
        <v>13</v>
      </c>
      <c r="D34">
        <v>1473382</v>
      </c>
      <c r="E34">
        <v>1614654</v>
      </c>
      <c r="F34">
        <v>6.7747070000000003</v>
      </c>
      <c r="G34">
        <v>0</v>
      </c>
      <c r="H34">
        <v>89.018000000000001</v>
      </c>
      <c r="I34">
        <v>23.5</v>
      </c>
      <c r="J34">
        <v>276.5</v>
      </c>
      <c r="K34">
        <v>425.3</v>
      </c>
      <c r="L34">
        <v>1.0105</v>
      </c>
      <c r="M34">
        <v>81.992000000000004</v>
      </c>
      <c r="N34">
        <v>93.787000000000006</v>
      </c>
      <c r="O34">
        <v>84.471999999999994</v>
      </c>
      <c r="P34">
        <v>20.7</v>
      </c>
      <c r="Q34">
        <v>26.3</v>
      </c>
      <c r="R34">
        <v>23.1</v>
      </c>
      <c r="S34">
        <v>5.03</v>
      </c>
      <c r="T34" s="16">
        <v>3</v>
      </c>
      <c r="U34" s="23">
        <f t="shared" si="2"/>
        <v>6581</v>
      </c>
      <c r="V34" s="5"/>
      <c r="W34" s="179"/>
      <c r="X34" s="179"/>
      <c r="Y34" s="121">
        <f t="shared" si="1"/>
        <v>-100</v>
      </c>
    </row>
    <row r="35" spans="1:25">
      <c r="A35" s="16">
        <v>3</v>
      </c>
      <c r="B35" t="s">
        <v>147</v>
      </c>
      <c r="C35" t="s">
        <v>13</v>
      </c>
      <c r="D35">
        <v>1466801</v>
      </c>
      <c r="E35">
        <v>1613723</v>
      </c>
      <c r="F35">
        <v>7.4416630000000001</v>
      </c>
      <c r="G35">
        <v>0</v>
      </c>
      <c r="H35">
        <v>88.926000000000002</v>
      </c>
      <c r="I35">
        <v>23.6</v>
      </c>
      <c r="J35">
        <v>278.3</v>
      </c>
      <c r="K35">
        <v>403.6</v>
      </c>
      <c r="L35">
        <v>1.0117</v>
      </c>
      <c r="M35">
        <v>85.356999999999999</v>
      </c>
      <c r="N35">
        <v>93.825999999999993</v>
      </c>
      <c r="O35">
        <v>93.766000000000005</v>
      </c>
      <c r="P35">
        <v>20.2</v>
      </c>
      <c r="Q35">
        <v>26.8</v>
      </c>
      <c r="R35">
        <v>22.9</v>
      </c>
      <c r="S35">
        <v>5.03</v>
      </c>
      <c r="T35" s="16">
        <v>2</v>
      </c>
      <c r="U35" s="23">
        <f t="shared" si="2"/>
        <v>6634</v>
      </c>
      <c r="V35" s="5"/>
      <c r="W35" s="179"/>
      <c r="X35" s="179"/>
      <c r="Y35" s="121">
        <f>((X35*100)/D35)-100</f>
        <v>-100</v>
      </c>
    </row>
    <row r="36" spans="1:25">
      <c r="A36" s="16">
        <v>2</v>
      </c>
      <c r="B36" t="s">
        <v>148</v>
      </c>
      <c r="C36" t="s">
        <v>13</v>
      </c>
      <c r="D36">
        <v>1460167</v>
      </c>
      <c r="E36">
        <v>1612783</v>
      </c>
      <c r="F36">
        <v>7.0207470000000001</v>
      </c>
      <c r="G36">
        <v>0</v>
      </c>
      <c r="H36">
        <v>86.543000000000006</v>
      </c>
      <c r="I36">
        <v>23.4</v>
      </c>
      <c r="J36">
        <v>279.7</v>
      </c>
      <c r="K36">
        <v>407.4</v>
      </c>
      <c r="L36">
        <v>1.0108999999999999</v>
      </c>
      <c r="M36">
        <v>81.356999999999999</v>
      </c>
      <c r="N36">
        <v>91.849000000000004</v>
      </c>
      <c r="O36">
        <v>87.941999999999993</v>
      </c>
      <c r="P36">
        <v>20.399999999999999</v>
      </c>
      <c r="Q36">
        <v>26.5</v>
      </c>
      <c r="R36">
        <v>23.1</v>
      </c>
      <c r="S36">
        <v>5.03</v>
      </c>
      <c r="T36" s="16">
        <v>1</v>
      </c>
      <c r="U36" s="23">
        <f t="shared" si="2"/>
        <v>6662</v>
      </c>
      <c r="V36" s="5"/>
      <c r="W36" s="179"/>
      <c r="X36" s="179"/>
      <c r="Y36" s="121">
        <f t="shared" ref="Y36:Y37" si="3">((X36*100)/D36)-100</f>
        <v>-100</v>
      </c>
    </row>
    <row r="37" spans="1:25">
      <c r="A37" s="16">
        <v>1</v>
      </c>
      <c r="B37" t="s">
        <v>149</v>
      </c>
      <c r="C37" t="s">
        <v>13</v>
      </c>
      <c r="D37">
        <v>1453505</v>
      </c>
      <c r="E37">
        <v>1611816</v>
      </c>
      <c r="F37">
        <v>6.7829879999999996</v>
      </c>
      <c r="G37">
        <v>0</v>
      </c>
      <c r="H37">
        <v>85.474999999999994</v>
      </c>
      <c r="I37">
        <v>23.2</v>
      </c>
      <c r="J37">
        <v>308.8</v>
      </c>
      <c r="K37">
        <v>496.2</v>
      </c>
      <c r="L37">
        <v>1.0104</v>
      </c>
      <c r="M37">
        <v>77.965999999999994</v>
      </c>
      <c r="N37">
        <v>91.391999999999996</v>
      </c>
      <c r="O37">
        <v>84.69</v>
      </c>
      <c r="P37">
        <v>21</v>
      </c>
      <c r="Q37">
        <v>26</v>
      </c>
      <c r="R37">
        <v>23.4</v>
      </c>
      <c r="S37">
        <v>5.03</v>
      </c>
      <c r="T37" s="1"/>
      <c r="U37" s="26"/>
      <c r="V37" s="5"/>
      <c r="W37" s="179"/>
      <c r="X37" s="179"/>
      <c r="Y37" s="121">
        <f t="shared" si="3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1"/>
      <c r="X38" s="201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9">
    <mergeCell ref="W18:X20"/>
    <mergeCell ref="W1:W5"/>
    <mergeCell ref="X1:X5"/>
    <mergeCell ref="Y1:Y5"/>
    <mergeCell ref="W38:Y41"/>
    <mergeCell ref="W22:X22"/>
    <mergeCell ref="W25:X25"/>
    <mergeCell ref="W27:X37"/>
    <mergeCell ref="W16:X16"/>
  </mergeCells>
  <pageMargins left="0.7" right="0.7" top="0.75" bottom="0.75" header="0.3" footer="0.3"/>
  <pageSetup scale="3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64716</v>
      </c>
      <c r="T6" s="22">
        <v>31</v>
      </c>
      <c r="U6" s="23">
        <f>D6-D7</f>
        <v>287</v>
      </c>
      <c r="V6" s="24">
        <v>1</v>
      </c>
      <c r="W6" s="112"/>
      <c r="X6" s="112"/>
      <c r="Y6" s="121">
        <f t="shared" ref="Y6:Y34" si="0">((X6*100)/D6)-100</f>
        <v>-100</v>
      </c>
    </row>
    <row r="7" spans="1:25">
      <c r="A7" s="16">
        <v>31</v>
      </c>
      <c r="D7">
        <v>64429</v>
      </c>
      <c r="T7" s="16">
        <v>30</v>
      </c>
      <c r="U7" s="23">
        <f>D7-D8</f>
        <v>61</v>
      </c>
      <c r="V7" s="4"/>
      <c r="W7" s="112"/>
      <c r="X7" s="112"/>
      <c r="Y7" s="121">
        <f t="shared" si="0"/>
        <v>-100</v>
      </c>
    </row>
    <row r="8" spans="1:25">
      <c r="A8" s="16">
        <v>30</v>
      </c>
      <c r="D8">
        <v>64368</v>
      </c>
      <c r="T8" s="16">
        <v>29</v>
      </c>
      <c r="U8" s="23">
        <f>D8-D9</f>
        <v>1088</v>
      </c>
      <c r="V8" s="4"/>
      <c r="W8" s="112"/>
      <c r="X8" s="112"/>
      <c r="Y8" s="121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63280</v>
      </c>
      <c r="E9">
        <v>574463</v>
      </c>
      <c r="F9">
        <v>7.1691779999999996</v>
      </c>
      <c r="G9">
        <v>0</v>
      </c>
      <c r="H9">
        <v>89.114000000000004</v>
      </c>
      <c r="I9">
        <v>18.399999999999999</v>
      </c>
      <c r="J9">
        <v>52.2</v>
      </c>
      <c r="K9">
        <v>98.7</v>
      </c>
      <c r="L9">
        <v>1.0136000000000001</v>
      </c>
      <c r="M9">
        <v>85.251000000000005</v>
      </c>
      <c r="N9">
        <v>92.856999999999999</v>
      </c>
      <c r="O9">
        <v>87.570999999999998</v>
      </c>
      <c r="P9">
        <v>13.2</v>
      </c>
      <c r="Q9">
        <v>24.3</v>
      </c>
      <c r="R9">
        <v>16.600000000000001</v>
      </c>
      <c r="S9">
        <v>5.47</v>
      </c>
      <c r="T9" s="22">
        <v>28</v>
      </c>
      <c r="U9" s="23">
        <f t="shared" ref="U9:U36" si="1">D9-D10</f>
        <v>1251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62029</v>
      </c>
      <c r="E10">
        <v>574288</v>
      </c>
      <c r="F10">
        <v>7.1200939999999999</v>
      </c>
      <c r="G10">
        <v>0</v>
      </c>
      <c r="H10">
        <v>89.072000000000003</v>
      </c>
      <c r="I10">
        <v>18</v>
      </c>
      <c r="J10">
        <v>50.2</v>
      </c>
      <c r="K10">
        <v>96.5</v>
      </c>
      <c r="L10">
        <v>1.0135000000000001</v>
      </c>
      <c r="M10">
        <v>85.662999999999997</v>
      </c>
      <c r="N10">
        <v>91.582999999999998</v>
      </c>
      <c r="O10">
        <v>86.762</v>
      </c>
      <c r="P10">
        <v>11.5</v>
      </c>
      <c r="Q10">
        <v>24.1</v>
      </c>
      <c r="R10">
        <v>16.2</v>
      </c>
      <c r="S10">
        <v>5.47</v>
      </c>
      <c r="T10" s="16">
        <v>27</v>
      </c>
      <c r="U10" s="23">
        <f t="shared" si="1"/>
        <v>1204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60825</v>
      </c>
      <c r="E11">
        <v>574121</v>
      </c>
      <c r="F11">
        <v>7.2281599999999999</v>
      </c>
      <c r="G11">
        <v>0</v>
      </c>
      <c r="H11">
        <v>88.822000000000003</v>
      </c>
      <c r="I11">
        <v>18.3</v>
      </c>
      <c r="J11">
        <v>49.5</v>
      </c>
      <c r="K11">
        <v>106.7</v>
      </c>
      <c r="L11">
        <v>1.0137</v>
      </c>
      <c r="M11">
        <v>85.760999999999996</v>
      </c>
      <c r="N11">
        <v>92.262</v>
      </c>
      <c r="O11">
        <v>88.322000000000003</v>
      </c>
      <c r="P11">
        <v>11.8</v>
      </c>
      <c r="Q11">
        <v>25.1</v>
      </c>
      <c r="R11">
        <v>16.5</v>
      </c>
      <c r="S11">
        <v>5.47</v>
      </c>
      <c r="T11" s="16">
        <v>26</v>
      </c>
      <c r="U11" s="23">
        <f t="shared" si="1"/>
        <v>1185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59640</v>
      </c>
      <c r="E12">
        <v>573956</v>
      </c>
      <c r="F12">
        <v>7.0604060000000004</v>
      </c>
      <c r="G12">
        <v>0</v>
      </c>
      <c r="H12">
        <v>88.111000000000004</v>
      </c>
      <c r="I12">
        <v>17.899999999999999</v>
      </c>
      <c r="J12">
        <v>49.6</v>
      </c>
      <c r="K12">
        <v>106.6</v>
      </c>
      <c r="L12">
        <v>1.0134000000000001</v>
      </c>
      <c r="M12">
        <v>84.364000000000004</v>
      </c>
      <c r="N12">
        <v>91.182000000000002</v>
      </c>
      <c r="O12">
        <v>85.864000000000004</v>
      </c>
      <c r="P12">
        <v>11.5</v>
      </c>
      <c r="Q12">
        <v>24.5</v>
      </c>
      <c r="R12">
        <v>16</v>
      </c>
      <c r="S12">
        <v>5.47</v>
      </c>
      <c r="T12" s="16">
        <v>25</v>
      </c>
      <c r="U12" s="23">
        <f t="shared" si="1"/>
        <v>1190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58450</v>
      </c>
      <c r="E13">
        <v>573789</v>
      </c>
      <c r="F13">
        <v>7.0962769999999997</v>
      </c>
      <c r="G13">
        <v>0</v>
      </c>
      <c r="H13">
        <v>91.986000000000004</v>
      </c>
      <c r="I13">
        <v>20.9</v>
      </c>
      <c r="J13">
        <v>8.9</v>
      </c>
      <c r="K13">
        <v>103.5</v>
      </c>
      <c r="L13">
        <v>1.0134000000000001</v>
      </c>
      <c r="M13">
        <v>85.774000000000001</v>
      </c>
      <c r="N13">
        <v>94.114999999999995</v>
      </c>
      <c r="O13">
        <v>86.620999999999995</v>
      </c>
      <c r="P13">
        <v>11.4</v>
      </c>
      <c r="Q13">
        <v>33</v>
      </c>
      <c r="R13">
        <v>16.8</v>
      </c>
      <c r="S13">
        <v>5.47</v>
      </c>
      <c r="T13" s="16">
        <v>24</v>
      </c>
      <c r="U13" s="23">
        <f t="shared" si="1"/>
        <v>215</v>
      </c>
      <c r="V13" s="16"/>
      <c r="W13" s="115" t="s">
        <v>520</v>
      </c>
      <c r="X13" s="115">
        <v>58450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58235</v>
      </c>
      <c r="E14">
        <v>573759</v>
      </c>
      <c r="F14">
        <v>7.5848149999999999</v>
      </c>
      <c r="G14">
        <v>0</v>
      </c>
      <c r="H14">
        <v>92.055999999999997</v>
      </c>
      <c r="I14">
        <v>22.3</v>
      </c>
      <c r="J14">
        <v>3.2</v>
      </c>
      <c r="K14">
        <v>7.4</v>
      </c>
      <c r="L14">
        <v>1.0146999999999999</v>
      </c>
      <c r="M14">
        <v>90.025999999999996</v>
      </c>
      <c r="N14">
        <v>94.653000000000006</v>
      </c>
      <c r="O14">
        <v>92.822999999999993</v>
      </c>
      <c r="P14">
        <v>12.3</v>
      </c>
      <c r="Q14">
        <v>35.6</v>
      </c>
      <c r="R14">
        <v>15.5</v>
      </c>
      <c r="S14">
        <v>5.48</v>
      </c>
      <c r="T14" s="16">
        <v>23</v>
      </c>
      <c r="U14" s="23">
        <f t="shared" si="1"/>
        <v>75</v>
      </c>
      <c r="V14" s="16"/>
      <c r="W14" s="115" t="s">
        <v>521</v>
      </c>
      <c r="X14" s="115">
        <v>58235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58160</v>
      </c>
      <c r="E15">
        <v>573749</v>
      </c>
      <c r="F15">
        <v>7.3811619999999998</v>
      </c>
      <c r="G15">
        <v>0</v>
      </c>
      <c r="H15">
        <v>90.305000000000007</v>
      </c>
      <c r="I15">
        <v>18.7</v>
      </c>
      <c r="J15">
        <v>39.799999999999997</v>
      </c>
      <c r="K15">
        <v>86.3</v>
      </c>
      <c r="L15">
        <v>1.014</v>
      </c>
      <c r="M15">
        <v>87.128</v>
      </c>
      <c r="N15">
        <v>92.882999999999996</v>
      </c>
      <c r="O15">
        <v>90.495999999999995</v>
      </c>
      <c r="P15">
        <v>14.1</v>
      </c>
      <c r="Q15">
        <v>24.9</v>
      </c>
      <c r="R15">
        <v>16.7</v>
      </c>
      <c r="S15">
        <v>5.47</v>
      </c>
      <c r="T15" s="16">
        <v>22</v>
      </c>
      <c r="U15" s="23">
        <f t="shared" si="1"/>
        <v>953</v>
      </c>
      <c r="V15" s="16"/>
      <c r="W15" s="115" t="s">
        <v>522</v>
      </c>
      <c r="X15" s="115">
        <v>58160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57207</v>
      </c>
      <c r="E16">
        <v>573617</v>
      </c>
      <c r="F16">
        <v>7.2074230000000004</v>
      </c>
      <c r="G16">
        <v>0</v>
      </c>
      <c r="H16">
        <v>89.44</v>
      </c>
      <c r="I16">
        <v>18.100000000000001</v>
      </c>
      <c r="J16">
        <v>50.8</v>
      </c>
      <c r="K16">
        <v>103.1</v>
      </c>
      <c r="L16">
        <v>1.0137</v>
      </c>
      <c r="M16">
        <v>85.39</v>
      </c>
      <c r="N16">
        <v>92.394000000000005</v>
      </c>
      <c r="O16">
        <v>88.031000000000006</v>
      </c>
      <c r="P16">
        <v>13.6</v>
      </c>
      <c r="Q16">
        <v>24.4</v>
      </c>
      <c r="R16">
        <v>16.399999999999999</v>
      </c>
      <c r="S16">
        <v>5.48</v>
      </c>
      <c r="T16" s="22">
        <v>21</v>
      </c>
      <c r="U16" s="23">
        <f t="shared" si="1"/>
        <v>1218</v>
      </c>
      <c r="V16" s="24">
        <v>22</v>
      </c>
      <c r="W16" s="115" t="s">
        <v>523</v>
      </c>
      <c r="X16" s="115">
        <v>57206</v>
      </c>
      <c r="Y16" s="117">
        <f t="shared" si="0"/>
        <v>-1.748037827539406E-3</v>
      </c>
    </row>
    <row r="17" spans="1:25">
      <c r="A17" s="16">
        <v>21</v>
      </c>
      <c r="B17" t="s">
        <v>159</v>
      </c>
      <c r="C17" t="s">
        <v>13</v>
      </c>
      <c r="D17">
        <v>55989</v>
      </c>
      <c r="E17">
        <v>573449</v>
      </c>
      <c r="F17">
        <v>7.1764989999999997</v>
      </c>
      <c r="G17">
        <v>0</v>
      </c>
      <c r="H17">
        <v>89.084999999999994</v>
      </c>
      <c r="I17">
        <v>17.7</v>
      </c>
      <c r="J17">
        <v>51.6</v>
      </c>
      <c r="K17">
        <v>100.1</v>
      </c>
      <c r="L17">
        <v>1.0137</v>
      </c>
      <c r="M17">
        <v>86.619</v>
      </c>
      <c r="N17">
        <v>91.837000000000003</v>
      </c>
      <c r="O17">
        <v>87.507999999999996</v>
      </c>
      <c r="P17">
        <v>13.7</v>
      </c>
      <c r="Q17">
        <v>22.9</v>
      </c>
      <c r="R17">
        <v>16.2</v>
      </c>
      <c r="S17">
        <v>5.47</v>
      </c>
      <c r="T17" s="16">
        <v>20</v>
      </c>
      <c r="U17" s="23">
        <f t="shared" si="1"/>
        <v>1237</v>
      </c>
      <c r="V17" s="16"/>
      <c r="W17" s="115" t="s">
        <v>524</v>
      </c>
      <c r="X17" s="115">
        <v>55988</v>
      </c>
      <c r="Y17" s="117">
        <f t="shared" si="0"/>
        <v>-1.7860651199299582E-3</v>
      </c>
    </row>
    <row r="18" spans="1:25">
      <c r="A18" s="16">
        <v>20</v>
      </c>
      <c r="B18" t="s">
        <v>160</v>
      </c>
      <c r="C18" t="s">
        <v>13</v>
      </c>
      <c r="D18">
        <v>54752</v>
      </c>
      <c r="E18">
        <v>573277</v>
      </c>
      <c r="F18">
        <v>7.2202400000000004</v>
      </c>
      <c r="G18">
        <v>0</v>
      </c>
      <c r="H18">
        <v>88.924000000000007</v>
      </c>
      <c r="I18">
        <v>18.3</v>
      </c>
      <c r="J18">
        <v>47.8</v>
      </c>
      <c r="K18">
        <v>104.4</v>
      </c>
      <c r="L18">
        <v>1.0138</v>
      </c>
      <c r="M18">
        <v>86.381</v>
      </c>
      <c r="N18">
        <v>90.887</v>
      </c>
      <c r="O18">
        <v>88.103999999999999</v>
      </c>
      <c r="P18">
        <v>15.3</v>
      </c>
      <c r="Q18">
        <v>24.1</v>
      </c>
      <c r="R18">
        <v>16.2</v>
      </c>
      <c r="S18">
        <v>5.48</v>
      </c>
      <c r="T18" s="16">
        <v>19</v>
      </c>
      <c r="U18" s="23">
        <f t="shared" si="1"/>
        <v>1145</v>
      </c>
      <c r="V18" s="16"/>
      <c r="W18" s="115" t="s">
        <v>525</v>
      </c>
      <c r="X18" s="115">
        <v>54752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53607</v>
      </c>
      <c r="E19">
        <v>573118</v>
      </c>
      <c r="F19">
        <v>7.2308649999999997</v>
      </c>
      <c r="G19">
        <v>0</v>
      </c>
      <c r="H19">
        <v>89.424000000000007</v>
      </c>
      <c r="I19">
        <v>17.899999999999999</v>
      </c>
      <c r="J19">
        <v>47.2</v>
      </c>
      <c r="K19">
        <v>97.6</v>
      </c>
      <c r="L19">
        <v>1.0138</v>
      </c>
      <c r="M19">
        <v>86.911000000000001</v>
      </c>
      <c r="N19">
        <v>91.376000000000005</v>
      </c>
      <c r="O19">
        <v>88.171000000000006</v>
      </c>
      <c r="P19">
        <v>12.7</v>
      </c>
      <c r="Q19">
        <v>25.2</v>
      </c>
      <c r="R19">
        <v>15.9</v>
      </c>
      <c r="S19">
        <v>5.48</v>
      </c>
      <c r="T19" s="16">
        <v>18</v>
      </c>
      <c r="U19" s="23">
        <f t="shared" si="1"/>
        <v>1131</v>
      </c>
      <c r="V19" s="16"/>
      <c r="W19" s="115" t="s">
        <v>526</v>
      </c>
      <c r="X19" s="115">
        <v>53606</v>
      </c>
      <c r="Y19" s="117">
        <f t="shared" si="0"/>
        <v>-1.8654280224552622E-3</v>
      </c>
    </row>
    <row r="20" spans="1:25">
      <c r="A20" s="16">
        <v>18</v>
      </c>
      <c r="B20" t="s">
        <v>162</v>
      </c>
      <c r="C20" t="s">
        <v>13</v>
      </c>
      <c r="D20">
        <v>52476</v>
      </c>
      <c r="E20">
        <v>572962</v>
      </c>
      <c r="F20">
        <v>7.3074380000000003</v>
      </c>
      <c r="G20">
        <v>0</v>
      </c>
      <c r="H20">
        <v>91.863</v>
      </c>
      <c r="I20">
        <v>24</v>
      </c>
      <c r="J20">
        <v>8</v>
      </c>
      <c r="K20">
        <v>107.7</v>
      </c>
      <c r="L20">
        <v>1.0138</v>
      </c>
      <c r="M20">
        <v>87.591999999999999</v>
      </c>
      <c r="N20">
        <v>93.566999999999993</v>
      </c>
      <c r="O20">
        <v>89.703999999999994</v>
      </c>
      <c r="P20">
        <v>14.4</v>
      </c>
      <c r="Q20">
        <v>35.299999999999997</v>
      </c>
      <c r="R20">
        <v>17.3</v>
      </c>
      <c r="S20">
        <v>5.48</v>
      </c>
      <c r="T20" s="16">
        <v>17</v>
      </c>
      <c r="U20" s="23">
        <f t="shared" si="1"/>
        <v>193</v>
      </c>
      <c r="V20" s="16"/>
      <c r="W20" s="114" t="s">
        <v>514</v>
      </c>
      <c r="X20" s="114">
        <v>52476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52283</v>
      </c>
      <c r="E21">
        <v>572936</v>
      </c>
      <c r="F21">
        <v>7.5451180000000004</v>
      </c>
      <c r="G21">
        <v>0</v>
      </c>
      <c r="H21">
        <v>92.468000000000004</v>
      </c>
      <c r="I21">
        <v>20.7</v>
      </c>
      <c r="J21">
        <v>7.3</v>
      </c>
      <c r="K21">
        <v>22.9</v>
      </c>
      <c r="L21">
        <v>1.0144</v>
      </c>
      <c r="M21">
        <v>89.554000000000002</v>
      </c>
      <c r="N21">
        <v>94.855000000000004</v>
      </c>
      <c r="O21">
        <v>92.635000000000005</v>
      </c>
      <c r="P21">
        <v>13</v>
      </c>
      <c r="Q21">
        <v>30.9</v>
      </c>
      <c r="R21">
        <v>16.399999999999999</v>
      </c>
      <c r="S21">
        <v>5.48</v>
      </c>
      <c r="T21" s="16">
        <v>16</v>
      </c>
      <c r="U21" s="23">
        <f t="shared" si="1"/>
        <v>172</v>
      </c>
      <c r="V21" s="16"/>
      <c r="W21" s="114" t="s">
        <v>515</v>
      </c>
      <c r="X21" s="114">
        <v>52283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52111</v>
      </c>
      <c r="E22">
        <v>572912</v>
      </c>
      <c r="F22">
        <v>7.3791789999999997</v>
      </c>
      <c r="G22">
        <v>0</v>
      </c>
      <c r="H22">
        <v>90.391000000000005</v>
      </c>
      <c r="I22">
        <v>18</v>
      </c>
      <c r="J22">
        <v>39.5</v>
      </c>
      <c r="K22">
        <v>85.3</v>
      </c>
      <c r="L22">
        <v>1.014</v>
      </c>
      <c r="M22">
        <v>87.626999999999995</v>
      </c>
      <c r="N22">
        <v>92.980999999999995</v>
      </c>
      <c r="O22">
        <v>90.516999999999996</v>
      </c>
      <c r="P22">
        <v>13.5</v>
      </c>
      <c r="Q22">
        <v>25</v>
      </c>
      <c r="R22">
        <v>16.8</v>
      </c>
      <c r="S22">
        <v>5.49</v>
      </c>
      <c r="T22" s="16">
        <v>15</v>
      </c>
      <c r="U22" s="23">
        <f t="shared" si="1"/>
        <v>945</v>
      </c>
      <c r="V22" s="16"/>
      <c r="W22" s="114" t="s">
        <v>516</v>
      </c>
      <c r="X22" s="114">
        <v>52110</v>
      </c>
      <c r="Y22" s="117">
        <f t="shared" si="0"/>
        <v>-1.9189806374839691E-3</v>
      </c>
    </row>
    <row r="23" spans="1:25" s="25" customFormat="1">
      <c r="A23" s="21">
        <v>15</v>
      </c>
      <c r="B23" t="s">
        <v>165</v>
      </c>
      <c r="C23" t="s">
        <v>13</v>
      </c>
      <c r="D23">
        <v>51166</v>
      </c>
      <c r="E23">
        <v>572782</v>
      </c>
      <c r="F23">
        <v>7.431349</v>
      </c>
      <c r="G23">
        <v>0</v>
      </c>
      <c r="H23">
        <v>89.691999999999993</v>
      </c>
      <c r="I23">
        <v>17.399999999999999</v>
      </c>
      <c r="J23">
        <v>49.3</v>
      </c>
      <c r="K23">
        <v>101.3</v>
      </c>
      <c r="L23">
        <v>1.0142</v>
      </c>
      <c r="M23">
        <v>86.522999999999996</v>
      </c>
      <c r="N23">
        <v>93.049000000000007</v>
      </c>
      <c r="O23">
        <v>91.125</v>
      </c>
      <c r="P23">
        <v>13.7</v>
      </c>
      <c r="Q23">
        <v>24.5</v>
      </c>
      <c r="R23">
        <v>16.600000000000001</v>
      </c>
      <c r="S23">
        <v>5.49</v>
      </c>
      <c r="T23" s="22">
        <v>14</v>
      </c>
      <c r="U23" s="23">
        <f t="shared" si="1"/>
        <v>1182</v>
      </c>
      <c r="V23" s="24">
        <v>15</v>
      </c>
      <c r="W23" s="114" t="s">
        <v>517</v>
      </c>
      <c r="X23" s="114">
        <v>51166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49984</v>
      </c>
      <c r="E24">
        <v>572620</v>
      </c>
      <c r="F24">
        <v>7.2009910000000001</v>
      </c>
      <c r="G24">
        <v>0</v>
      </c>
      <c r="H24">
        <v>88.977000000000004</v>
      </c>
      <c r="I24">
        <v>18.5</v>
      </c>
      <c r="J24">
        <v>49.3</v>
      </c>
      <c r="K24">
        <v>98.3</v>
      </c>
      <c r="L24">
        <v>1.0137</v>
      </c>
      <c r="M24">
        <v>86.676000000000002</v>
      </c>
      <c r="N24">
        <v>91.385000000000005</v>
      </c>
      <c r="O24">
        <v>87.802999999999997</v>
      </c>
      <c r="P24">
        <v>13.2</v>
      </c>
      <c r="Q24">
        <v>24.5</v>
      </c>
      <c r="R24">
        <v>16.100000000000001</v>
      </c>
      <c r="S24">
        <v>5.48</v>
      </c>
      <c r="T24" s="16">
        <v>13</v>
      </c>
      <c r="U24" s="23">
        <f t="shared" si="1"/>
        <v>1181</v>
      </c>
      <c r="V24" s="16"/>
      <c r="W24" s="114" t="s">
        <v>518</v>
      </c>
      <c r="X24" s="114">
        <v>49984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48803</v>
      </c>
      <c r="E25">
        <v>572456</v>
      </c>
      <c r="F25">
        <v>7.2699069999999999</v>
      </c>
      <c r="G25">
        <v>0</v>
      </c>
      <c r="H25">
        <v>89.873999999999995</v>
      </c>
      <c r="I25">
        <v>18.100000000000001</v>
      </c>
      <c r="J25">
        <v>51.6</v>
      </c>
      <c r="K25">
        <v>102.5</v>
      </c>
      <c r="L25">
        <v>1.0138</v>
      </c>
      <c r="M25">
        <v>86.503</v>
      </c>
      <c r="N25">
        <v>92.613</v>
      </c>
      <c r="O25">
        <v>89.096000000000004</v>
      </c>
      <c r="P25">
        <v>15</v>
      </c>
      <c r="Q25">
        <v>22.3</v>
      </c>
      <c r="R25">
        <v>17</v>
      </c>
      <c r="S25">
        <v>5.49</v>
      </c>
      <c r="T25" s="16">
        <v>12</v>
      </c>
      <c r="U25" s="23">
        <f t="shared" si="1"/>
        <v>1237</v>
      </c>
      <c r="V25" s="16"/>
      <c r="W25" s="114" t="s">
        <v>519</v>
      </c>
      <c r="X25" s="114">
        <v>48803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47566</v>
      </c>
      <c r="E26">
        <v>572286</v>
      </c>
      <c r="F26">
        <v>7.320513</v>
      </c>
      <c r="G26">
        <v>0</v>
      </c>
      <c r="H26">
        <v>90.456999999999994</v>
      </c>
      <c r="I26">
        <v>19.2</v>
      </c>
      <c r="J26">
        <v>49.6</v>
      </c>
      <c r="K26">
        <v>102.6</v>
      </c>
      <c r="L26">
        <v>1.0139</v>
      </c>
      <c r="M26">
        <v>88.052000000000007</v>
      </c>
      <c r="N26">
        <v>92.090999999999994</v>
      </c>
      <c r="O26">
        <v>89.637</v>
      </c>
      <c r="P26">
        <v>14.7</v>
      </c>
      <c r="Q26">
        <v>25.7</v>
      </c>
      <c r="R26">
        <v>16.600000000000001</v>
      </c>
      <c r="S26">
        <v>5.49</v>
      </c>
      <c r="T26" s="16">
        <v>11</v>
      </c>
      <c r="U26" s="23">
        <f>D26-D27</f>
        <v>1189</v>
      </c>
      <c r="V26" s="16"/>
      <c r="W26" s="118">
        <v>41981.469965277778</v>
      </c>
      <c r="X26" s="114">
        <v>47565</v>
      </c>
      <c r="Y26" s="117">
        <f t="shared" si="0"/>
        <v>-2.1023420089960609E-3</v>
      </c>
    </row>
    <row r="27" spans="1:25">
      <c r="A27" s="16">
        <v>11</v>
      </c>
      <c r="B27" t="s">
        <v>169</v>
      </c>
      <c r="C27" t="s">
        <v>13</v>
      </c>
      <c r="D27">
        <v>46377</v>
      </c>
      <c r="E27">
        <v>572122</v>
      </c>
      <c r="F27">
        <v>7.2545080000000004</v>
      </c>
      <c r="G27">
        <v>0</v>
      </c>
      <c r="H27">
        <v>92.674999999999997</v>
      </c>
      <c r="I27">
        <v>21.7</v>
      </c>
      <c r="J27">
        <v>8.1</v>
      </c>
      <c r="K27">
        <v>107.5</v>
      </c>
      <c r="L27">
        <v>1.0137</v>
      </c>
      <c r="M27">
        <v>88.629000000000005</v>
      </c>
      <c r="N27">
        <v>94.424000000000007</v>
      </c>
      <c r="O27">
        <v>89.003</v>
      </c>
      <c r="P27">
        <v>12.9</v>
      </c>
      <c r="Q27">
        <v>34.799999999999997</v>
      </c>
      <c r="R27">
        <v>17.399999999999999</v>
      </c>
      <c r="S27">
        <v>5.48</v>
      </c>
      <c r="T27" s="16">
        <v>10</v>
      </c>
      <c r="U27" s="23">
        <f>D27-D28</f>
        <v>194</v>
      </c>
      <c r="V27" s="16"/>
      <c r="W27" s="118">
        <v>41951.481412037036</v>
      </c>
      <c r="X27" s="114">
        <v>46377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46183</v>
      </c>
      <c r="E28">
        <v>572096</v>
      </c>
      <c r="F28">
        <v>7.6510109999999996</v>
      </c>
      <c r="G28">
        <v>0</v>
      </c>
      <c r="H28">
        <v>92.805000000000007</v>
      </c>
      <c r="I28">
        <v>21.4</v>
      </c>
      <c r="J28">
        <v>10.1</v>
      </c>
      <c r="K28">
        <v>64.400000000000006</v>
      </c>
      <c r="L28">
        <v>1.0148999999999999</v>
      </c>
      <c r="M28">
        <v>90.778000000000006</v>
      </c>
      <c r="N28">
        <v>94.634</v>
      </c>
      <c r="O28">
        <v>93.531999999999996</v>
      </c>
      <c r="P28">
        <v>14.2</v>
      </c>
      <c r="Q28">
        <v>35.700000000000003</v>
      </c>
      <c r="R28">
        <v>15</v>
      </c>
      <c r="S28">
        <v>5.5</v>
      </c>
      <c r="T28" s="16">
        <v>9</v>
      </c>
      <c r="U28" s="23">
        <f>D28-D29</f>
        <v>240</v>
      </c>
      <c r="V28" s="16"/>
      <c r="W28" s="118">
        <v>41920.397280092591</v>
      </c>
      <c r="X28" s="114">
        <v>46183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45943</v>
      </c>
      <c r="E29">
        <v>572064</v>
      </c>
      <c r="F29">
        <v>7.5286350000000004</v>
      </c>
      <c r="G29">
        <v>0</v>
      </c>
      <c r="H29">
        <v>91.13</v>
      </c>
      <c r="I29">
        <v>17.100000000000001</v>
      </c>
      <c r="J29">
        <v>42.9</v>
      </c>
      <c r="K29">
        <v>102.6</v>
      </c>
      <c r="L29">
        <v>1.0145</v>
      </c>
      <c r="M29">
        <v>87.942999999999998</v>
      </c>
      <c r="N29">
        <v>94.043000000000006</v>
      </c>
      <c r="O29">
        <v>92.256</v>
      </c>
      <c r="P29">
        <v>12.1</v>
      </c>
      <c r="Q29">
        <v>23.4</v>
      </c>
      <c r="R29">
        <v>16</v>
      </c>
      <c r="S29">
        <v>5.48</v>
      </c>
      <c r="T29" s="16">
        <v>8</v>
      </c>
      <c r="U29" s="23">
        <f t="shared" si="1"/>
        <v>1029</v>
      </c>
      <c r="V29" s="16"/>
      <c r="W29" s="118">
        <v>41890.408877314818</v>
      </c>
      <c r="X29" s="114">
        <v>45943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44914</v>
      </c>
      <c r="E30">
        <v>571924</v>
      </c>
      <c r="F30">
        <v>7.4052160000000002</v>
      </c>
      <c r="G30">
        <v>0</v>
      </c>
      <c r="H30">
        <v>90.504000000000005</v>
      </c>
      <c r="I30">
        <v>17.3</v>
      </c>
      <c r="J30">
        <v>42.2</v>
      </c>
      <c r="K30">
        <v>102.5</v>
      </c>
      <c r="L30">
        <v>1.0142</v>
      </c>
      <c r="M30">
        <v>86.856999999999999</v>
      </c>
      <c r="N30">
        <v>93.703999999999994</v>
      </c>
      <c r="O30">
        <v>90.504000000000005</v>
      </c>
      <c r="P30">
        <v>12.1</v>
      </c>
      <c r="Q30">
        <v>25.7</v>
      </c>
      <c r="R30">
        <v>15.8</v>
      </c>
      <c r="S30">
        <v>5.49</v>
      </c>
      <c r="T30" s="22">
        <v>7</v>
      </c>
      <c r="U30" s="23">
        <f t="shared" si="1"/>
        <v>1010</v>
      </c>
      <c r="V30" s="24">
        <v>8</v>
      </c>
      <c r="W30" s="200" t="s">
        <v>196</v>
      </c>
      <c r="X30" s="200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43904</v>
      </c>
      <c r="E31">
        <v>571785</v>
      </c>
      <c r="F31">
        <v>7.2401850000000003</v>
      </c>
      <c r="G31">
        <v>0</v>
      </c>
      <c r="H31">
        <v>89.927999999999997</v>
      </c>
      <c r="I31">
        <v>17.899999999999999</v>
      </c>
      <c r="J31">
        <v>48.9</v>
      </c>
      <c r="K31">
        <v>99.1</v>
      </c>
      <c r="L31">
        <v>1.0137</v>
      </c>
      <c r="M31">
        <v>86.293000000000006</v>
      </c>
      <c r="N31">
        <v>93.295000000000002</v>
      </c>
      <c r="O31">
        <v>88.688999999999993</v>
      </c>
      <c r="P31">
        <v>14.3</v>
      </c>
      <c r="Q31">
        <v>25.5</v>
      </c>
      <c r="R31">
        <v>17</v>
      </c>
      <c r="S31">
        <v>5.5</v>
      </c>
      <c r="T31" s="16">
        <v>6</v>
      </c>
      <c r="U31" s="23">
        <f t="shared" si="1"/>
        <v>1172</v>
      </c>
      <c r="V31" s="5"/>
      <c r="W31" s="200"/>
      <c r="X31" s="200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42732</v>
      </c>
      <c r="E32">
        <v>571625</v>
      </c>
      <c r="F32">
        <v>7.1910109999999996</v>
      </c>
      <c r="G32">
        <v>0</v>
      </c>
      <c r="H32">
        <v>89.781000000000006</v>
      </c>
      <c r="I32">
        <v>18.399999999999999</v>
      </c>
      <c r="J32">
        <v>48.8</v>
      </c>
      <c r="K32">
        <v>126.1</v>
      </c>
      <c r="L32">
        <v>1.0136000000000001</v>
      </c>
      <c r="M32">
        <v>86.269000000000005</v>
      </c>
      <c r="N32">
        <v>92.998000000000005</v>
      </c>
      <c r="O32">
        <v>87.930999999999997</v>
      </c>
      <c r="P32">
        <v>12.9</v>
      </c>
      <c r="Q32">
        <v>24.9</v>
      </c>
      <c r="R32">
        <v>16.8</v>
      </c>
      <c r="S32">
        <v>5.49</v>
      </c>
      <c r="T32" s="16">
        <v>5</v>
      </c>
      <c r="U32" s="23">
        <f t="shared" si="1"/>
        <v>1168</v>
      </c>
      <c r="V32" s="5"/>
      <c r="W32" s="118">
        <v>41798.416342592594</v>
      </c>
      <c r="X32" s="114">
        <v>42732</v>
      </c>
      <c r="Y32" s="117">
        <f t="shared" si="0"/>
        <v>0</v>
      </c>
    </row>
    <row r="33" spans="1:25">
      <c r="A33" s="16">
        <v>5</v>
      </c>
      <c r="B33" t="s">
        <v>145</v>
      </c>
      <c r="C33" t="s">
        <v>13</v>
      </c>
      <c r="D33">
        <v>41564</v>
      </c>
      <c r="E33">
        <v>571462</v>
      </c>
      <c r="F33">
        <v>7.2405270000000002</v>
      </c>
      <c r="G33">
        <v>0</v>
      </c>
      <c r="H33">
        <v>88.897999999999996</v>
      </c>
      <c r="I33">
        <v>19.100000000000001</v>
      </c>
      <c r="J33">
        <v>44.8</v>
      </c>
      <c r="K33">
        <v>104.7</v>
      </c>
      <c r="L33">
        <v>1.0136000000000001</v>
      </c>
      <c r="M33">
        <v>85.602999999999994</v>
      </c>
      <c r="N33">
        <v>91.308999999999997</v>
      </c>
      <c r="O33">
        <v>88.796000000000006</v>
      </c>
      <c r="P33">
        <v>14.5</v>
      </c>
      <c r="Q33">
        <v>25.1</v>
      </c>
      <c r="R33">
        <v>17.3</v>
      </c>
      <c r="S33">
        <v>5.49</v>
      </c>
      <c r="T33" s="16">
        <v>4</v>
      </c>
      <c r="U33" s="23">
        <f t="shared" si="1"/>
        <v>1075</v>
      </c>
      <c r="V33" s="5"/>
      <c r="W33" s="118">
        <v>41767.394791666666</v>
      </c>
      <c r="X33" s="114">
        <v>41564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40489</v>
      </c>
      <c r="E34">
        <v>571312</v>
      </c>
      <c r="F34">
        <v>7.0911970000000002</v>
      </c>
      <c r="G34">
        <v>0</v>
      </c>
      <c r="H34">
        <v>92.509</v>
      </c>
      <c r="I34">
        <v>23.7</v>
      </c>
      <c r="J34">
        <v>14.7</v>
      </c>
      <c r="K34">
        <v>67</v>
      </c>
      <c r="L34">
        <v>1.0133000000000001</v>
      </c>
      <c r="M34">
        <v>86.551000000000002</v>
      </c>
      <c r="N34">
        <v>94.352000000000004</v>
      </c>
      <c r="O34">
        <v>86.759</v>
      </c>
      <c r="P34">
        <v>14.4</v>
      </c>
      <c r="Q34">
        <v>36.200000000000003</v>
      </c>
      <c r="R34">
        <v>17.3</v>
      </c>
      <c r="S34">
        <v>5.48</v>
      </c>
      <c r="T34" s="16">
        <v>3</v>
      </c>
      <c r="U34" s="23">
        <f t="shared" si="1"/>
        <v>354</v>
      </c>
      <c r="V34" s="5"/>
      <c r="W34" s="118">
        <v>41737.403067129628</v>
      </c>
      <c r="X34" s="114">
        <v>40489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40135</v>
      </c>
      <c r="E35">
        <v>571264</v>
      </c>
      <c r="F35">
        <v>7.7082629999999996</v>
      </c>
      <c r="G35">
        <v>0</v>
      </c>
      <c r="H35">
        <v>92.477999999999994</v>
      </c>
      <c r="I35">
        <v>21.9</v>
      </c>
      <c r="J35">
        <v>10.7</v>
      </c>
      <c r="K35">
        <v>63.2</v>
      </c>
      <c r="L35">
        <v>1.0150999999999999</v>
      </c>
      <c r="M35">
        <v>91.006</v>
      </c>
      <c r="N35">
        <v>94.903000000000006</v>
      </c>
      <c r="O35">
        <v>94.073999999999998</v>
      </c>
      <c r="P35">
        <v>11.1</v>
      </c>
      <c r="Q35">
        <v>32.4</v>
      </c>
      <c r="R35">
        <v>14.4</v>
      </c>
      <c r="S35">
        <v>5.48</v>
      </c>
      <c r="T35" s="16">
        <v>2</v>
      </c>
      <c r="U35" s="23">
        <f t="shared" si="1"/>
        <v>252</v>
      </c>
      <c r="V35" s="5"/>
      <c r="W35" s="118">
        <v>41706.384444444448</v>
      </c>
      <c r="X35" s="114">
        <v>40135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39883</v>
      </c>
      <c r="E36">
        <v>571230</v>
      </c>
      <c r="F36">
        <v>7.4705690000000002</v>
      </c>
      <c r="G36">
        <v>0</v>
      </c>
      <c r="H36">
        <v>90.186999999999998</v>
      </c>
      <c r="I36">
        <v>18.2</v>
      </c>
      <c r="J36">
        <v>47.5</v>
      </c>
      <c r="K36">
        <v>67</v>
      </c>
      <c r="L36">
        <v>1.0143</v>
      </c>
      <c r="M36">
        <v>87.43</v>
      </c>
      <c r="N36">
        <v>92.652000000000001</v>
      </c>
      <c r="O36">
        <v>91.578999999999994</v>
      </c>
      <c r="P36">
        <v>11.5</v>
      </c>
      <c r="Q36">
        <v>24.9</v>
      </c>
      <c r="R36">
        <v>16.3</v>
      </c>
      <c r="S36">
        <v>5.5</v>
      </c>
      <c r="T36" s="16">
        <v>1</v>
      </c>
      <c r="U36" s="23">
        <f t="shared" si="1"/>
        <v>1137</v>
      </c>
      <c r="V36" s="5"/>
      <c r="W36" s="118">
        <v>41678.398819444446</v>
      </c>
      <c r="X36" s="114">
        <v>39883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38746</v>
      </c>
      <c r="E37">
        <v>571073</v>
      </c>
      <c r="F37">
        <v>7.3080420000000004</v>
      </c>
      <c r="G37">
        <v>0</v>
      </c>
      <c r="H37">
        <v>89.55</v>
      </c>
      <c r="I37">
        <v>17.899999999999999</v>
      </c>
      <c r="J37">
        <v>47.7</v>
      </c>
      <c r="K37">
        <v>68.099999999999994</v>
      </c>
      <c r="L37">
        <v>1.0139</v>
      </c>
      <c r="M37">
        <v>85.03</v>
      </c>
      <c r="N37">
        <v>92.150999999999996</v>
      </c>
      <c r="O37">
        <v>89.427000000000007</v>
      </c>
      <c r="P37">
        <v>13.3</v>
      </c>
      <c r="Q37">
        <v>24.9</v>
      </c>
      <c r="R37">
        <v>16.5</v>
      </c>
      <c r="S37">
        <v>5.49</v>
      </c>
      <c r="T37" s="1"/>
      <c r="U37" s="26"/>
      <c r="V37" s="5"/>
      <c r="W37" s="118">
        <v>41647.394872685189</v>
      </c>
      <c r="X37" s="114">
        <v>38746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38:Y41"/>
    <mergeCell ref="W30:X3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97" t="s">
        <v>197</v>
      </c>
      <c r="X1" s="197" t="s">
        <v>198</v>
      </c>
      <c r="Y1" s="198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97"/>
      <c r="X2" s="197"/>
      <c r="Y2" s="19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97"/>
      <c r="X3" s="197"/>
      <c r="Y3" s="19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97"/>
      <c r="X4" s="197"/>
      <c r="Y4" s="19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97"/>
      <c r="X5" s="197"/>
      <c r="Y5" s="198"/>
    </row>
    <row r="6" spans="1:25">
      <c r="A6" s="21">
        <v>32</v>
      </c>
      <c r="D6">
        <v>1022143</v>
      </c>
      <c r="T6" s="22">
        <v>31</v>
      </c>
      <c r="U6" s="23">
        <f>D6-D7</f>
        <v>221</v>
      </c>
      <c r="V6" s="24">
        <v>1</v>
      </c>
      <c r="W6" s="112"/>
      <c r="X6" s="112"/>
      <c r="Y6" s="121">
        <f t="shared" ref="Y6:Y34" si="0">((X6*100)/D6)-100</f>
        <v>-100</v>
      </c>
    </row>
    <row r="7" spans="1:25">
      <c r="A7" s="16">
        <v>31</v>
      </c>
      <c r="D7">
        <v>1021922</v>
      </c>
      <c r="T7" s="16">
        <v>30</v>
      </c>
      <c r="U7" s="23">
        <f>D7-D8</f>
        <v>1799</v>
      </c>
      <c r="V7" s="4"/>
      <c r="W7" s="112"/>
      <c r="X7" s="112"/>
      <c r="Y7" s="121">
        <f t="shared" si="0"/>
        <v>-100</v>
      </c>
    </row>
    <row r="8" spans="1:25">
      <c r="A8" s="16">
        <v>30</v>
      </c>
      <c r="D8">
        <v>1020123</v>
      </c>
      <c r="T8" s="16">
        <v>29</v>
      </c>
      <c r="U8" s="23">
        <f>D8-D9</f>
        <v>2008</v>
      </c>
      <c r="V8" s="4"/>
      <c r="W8" s="112"/>
      <c r="X8" s="112"/>
      <c r="Y8" s="121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1018115</v>
      </c>
      <c r="E9">
        <v>49163</v>
      </c>
      <c r="F9">
        <v>7.1029910000000003</v>
      </c>
      <c r="G9">
        <v>0</v>
      </c>
      <c r="H9">
        <v>89.805000000000007</v>
      </c>
      <c r="I9">
        <v>23.3</v>
      </c>
      <c r="J9">
        <v>86.7</v>
      </c>
      <c r="K9">
        <v>144.30000000000001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2077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1016038</v>
      </c>
      <c r="E10">
        <v>48873</v>
      </c>
      <c r="F10">
        <v>7.068479</v>
      </c>
      <c r="G10">
        <v>0</v>
      </c>
      <c r="H10">
        <v>89.754999999999995</v>
      </c>
      <c r="I10">
        <v>23.3</v>
      </c>
      <c r="J10">
        <v>93.7</v>
      </c>
      <c r="K10">
        <v>161.4</v>
      </c>
      <c r="T10" s="16">
        <v>27</v>
      </c>
      <c r="U10" s="23">
        <f t="shared" si="1"/>
        <v>2242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1013796</v>
      </c>
      <c r="E11">
        <v>48559</v>
      </c>
      <c r="F11">
        <v>7.1503449999999997</v>
      </c>
      <c r="G11">
        <v>0</v>
      </c>
      <c r="H11">
        <v>89.474000000000004</v>
      </c>
      <c r="I11">
        <v>23</v>
      </c>
      <c r="J11">
        <v>97.5</v>
      </c>
      <c r="K11">
        <v>171.1</v>
      </c>
      <c r="T11" s="16">
        <v>26</v>
      </c>
      <c r="U11" s="23">
        <f t="shared" si="1"/>
        <v>2336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1011460</v>
      </c>
      <c r="E12">
        <v>48232</v>
      </c>
      <c r="F12">
        <v>6.9576510000000003</v>
      </c>
      <c r="G12">
        <v>0</v>
      </c>
      <c r="H12">
        <v>88.727000000000004</v>
      </c>
      <c r="I12">
        <v>23.1</v>
      </c>
      <c r="J12">
        <v>111.2</v>
      </c>
      <c r="K12">
        <v>165.7</v>
      </c>
      <c r="T12" s="16">
        <v>25</v>
      </c>
      <c r="U12" s="23">
        <f t="shared" si="1"/>
        <v>2668</v>
      </c>
      <c r="V12" s="16"/>
      <c r="W12" s="122"/>
      <c r="X12" s="12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1008792</v>
      </c>
      <c r="E13">
        <v>47855</v>
      </c>
      <c r="F13">
        <v>7.0089439999999996</v>
      </c>
      <c r="G13">
        <v>0</v>
      </c>
      <c r="H13">
        <v>92.772999999999996</v>
      </c>
      <c r="I13">
        <v>20.7</v>
      </c>
      <c r="J13">
        <v>24.2</v>
      </c>
      <c r="K13">
        <v>199.4</v>
      </c>
      <c r="T13" s="16">
        <v>24</v>
      </c>
      <c r="U13" s="23">
        <f t="shared" si="1"/>
        <v>578</v>
      </c>
      <c r="V13" s="16"/>
      <c r="W13" s="115" t="s">
        <v>533</v>
      </c>
      <c r="X13" s="115">
        <v>1008792</v>
      </c>
      <c r="Y13" s="121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1008214</v>
      </c>
      <c r="E14">
        <v>47776</v>
      </c>
      <c r="F14">
        <v>7.639742</v>
      </c>
      <c r="G14">
        <v>0</v>
      </c>
      <c r="H14">
        <v>92.778999999999996</v>
      </c>
      <c r="I14">
        <v>22.6</v>
      </c>
      <c r="J14">
        <v>97.1</v>
      </c>
      <c r="K14">
        <v>174.7</v>
      </c>
      <c r="T14" s="16">
        <v>23</v>
      </c>
      <c r="U14" s="23">
        <f t="shared" si="1"/>
        <v>2325</v>
      </c>
      <c r="V14" s="16"/>
      <c r="W14" s="115" t="s">
        <v>264</v>
      </c>
      <c r="X14" s="115">
        <v>1008214</v>
      </c>
      <c r="Y14" s="121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1005889</v>
      </c>
      <c r="E15">
        <v>47459</v>
      </c>
      <c r="F15">
        <v>7.2908710000000001</v>
      </c>
      <c r="G15">
        <v>0</v>
      </c>
      <c r="H15">
        <v>90.992999999999995</v>
      </c>
      <c r="I15">
        <v>23.2</v>
      </c>
      <c r="J15">
        <v>113</v>
      </c>
      <c r="K15">
        <v>159.80000000000001</v>
      </c>
      <c r="O15" s="55"/>
      <c r="T15" s="16">
        <v>22</v>
      </c>
      <c r="U15" s="23">
        <f t="shared" si="1"/>
        <v>2712</v>
      </c>
      <c r="V15" s="16"/>
      <c r="W15" s="115" t="s">
        <v>534</v>
      </c>
      <c r="X15" s="115">
        <v>1005888</v>
      </c>
      <c r="Y15" s="121">
        <f t="shared" si="0"/>
        <v>-9.9414547733545078E-5</v>
      </c>
    </row>
    <row r="16" spans="1:25" s="25" customFormat="1">
      <c r="A16" s="21">
        <v>22</v>
      </c>
      <c r="B16" t="s">
        <v>158</v>
      </c>
      <c r="C16" t="s">
        <v>13</v>
      </c>
      <c r="D16">
        <v>1003177</v>
      </c>
      <c r="E16">
        <v>47085</v>
      </c>
      <c r="F16">
        <v>7.1151489999999997</v>
      </c>
      <c r="G16">
        <v>0</v>
      </c>
      <c r="H16">
        <v>90.100999999999999</v>
      </c>
      <c r="I16">
        <v>23</v>
      </c>
      <c r="J16">
        <v>114.7</v>
      </c>
      <c r="K16">
        <v>169.6</v>
      </c>
      <c r="L16"/>
      <c r="M16"/>
      <c r="N16"/>
      <c r="O16" s="55"/>
      <c r="P16"/>
      <c r="Q16"/>
      <c r="R16"/>
      <c r="S16"/>
      <c r="T16" s="22">
        <v>21</v>
      </c>
      <c r="U16" s="23">
        <f t="shared" si="1"/>
        <v>2751</v>
      </c>
      <c r="V16" s="24">
        <v>22</v>
      </c>
      <c r="W16" s="115" t="s">
        <v>535</v>
      </c>
      <c r="X16" s="115">
        <v>1003177</v>
      </c>
      <c r="Y16" s="121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1000426</v>
      </c>
      <c r="E17">
        <v>46703</v>
      </c>
      <c r="F17">
        <v>7.0842429999999998</v>
      </c>
      <c r="G17">
        <v>0</v>
      </c>
      <c r="H17">
        <v>89.739000000000004</v>
      </c>
      <c r="I17">
        <v>23</v>
      </c>
      <c r="J17">
        <v>111</v>
      </c>
      <c r="K17">
        <v>164</v>
      </c>
      <c r="O17" s="55"/>
      <c r="T17" s="16">
        <v>20</v>
      </c>
      <c r="U17" s="23">
        <f t="shared" si="1"/>
        <v>2658</v>
      </c>
      <c r="V17" s="16"/>
      <c r="W17" s="115" t="s">
        <v>442</v>
      </c>
      <c r="X17" s="115">
        <v>1000425</v>
      </c>
      <c r="Y17" s="121">
        <f t="shared" si="0"/>
        <v>-9.9957418143503673E-5</v>
      </c>
    </row>
    <row r="18" spans="1:25">
      <c r="A18" s="16">
        <v>20</v>
      </c>
      <c r="B18" t="s">
        <v>160</v>
      </c>
      <c r="C18" t="s">
        <v>13</v>
      </c>
      <c r="D18">
        <v>997768</v>
      </c>
      <c r="E18">
        <v>46332</v>
      </c>
      <c r="F18">
        <v>7.1130709999999997</v>
      </c>
      <c r="G18">
        <v>0</v>
      </c>
      <c r="H18">
        <v>89.578999999999994</v>
      </c>
      <c r="I18">
        <v>23.1</v>
      </c>
      <c r="J18">
        <v>109.8</v>
      </c>
      <c r="K18">
        <v>173.9</v>
      </c>
      <c r="O18" s="55"/>
      <c r="T18" s="16">
        <v>19</v>
      </c>
      <c r="U18" s="23">
        <f t="shared" si="1"/>
        <v>2631</v>
      </c>
      <c r="V18" s="16"/>
      <c r="W18" s="115" t="s">
        <v>536</v>
      </c>
      <c r="X18" s="115">
        <v>997767</v>
      </c>
      <c r="Y18" s="121">
        <f t="shared" si="0"/>
        <v>-1.0022369929174602E-4</v>
      </c>
    </row>
    <row r="19" spans="1:25">
      <c r="A19" s="16">
        <v>19</v>
      </c>
      <c r="B19" t="s">
        <v>161</v>
      </c>
      <c r="C19" t="s">
        <v>13</v>
      </c>
      <c r="D19">
        <v>995137</v>
      </c>
      <c r="E19">
        <v>45964</v>
      </c>
      <c r="F19">
        <v>7.1388470000000002</v>
      </c>
      <c r="G19">
        <v>0</v>
      </c>
      <c r="H19">
        <v>90.088999999999999</v>
      </c>
      <c r="I19">
        <v>22.6</v>
      </c>
      <c r="J19">
        <v>108.1</v>
      </c>
      <c r="K19">
        <v>165.9</v>
      </c>
      <c r="O19" s="55"/>
      <c r="T19" s="16">
        <v>18</v>
      </c>
      <c r="U19" s="23">
        <f t="shared" si="1"/>
        <v>2592</v>
      </c>
      <c r="V19" s="16"/>
      <c r="W19" s="115" t="s">
        <v>537</v>
      </c>
      <c r="X19" s="115">
        <v>995135</v>
      </c>
      <c r="Y19" s="121">
        <f t="shared" si="0"/>
        <v>-2.0097735286128682E-4</v>
      </c>
    </row>
    <row r="20" spans="1:25">
      <c r="A20" s="16">
        <v>18</v>
      </c>
      <c r="B20" t="s">
        <v>162</v>
      </c>
      <c r="C20" t="s">
        <v>13</v>
      </c>
      <c r="D20">
        <v>992545</v>
      </c>
      <c r="E20">
        <v>45603</v>
      </c>
      <c r="F20">
        <v>7.2518729999999998</v>
      </c>
      <c r="G20">
        <v>0</v>
      </c>
      <c r="H20">
        <v>92.647999999999996</v>
      </c>
      <c r="I20">
        <v>24.4</v>
      </c>
      <c r="J20">
        <v>10</v>
      </c>
      <c r="K20">
        <v>191.8</v>
      </c>
      <c r="O20" s="55"/>
      <c r="T20" s="16">
        <v>17</v>
      </c>
      <c r="U20" s="23">
        <f t="shared" si="1"/>
        <v>240</v>
      </c>
      <c r="V20" s="16"/>
      <c r="W20" s="119" t="s">
        <v>527</v>
      </c>
      <c r="X20" s="119">
        <v>992543</v>
      </c>
      <c r="Y20" s="117">
        <f t="shared" si="0"/>
        <v>-2.0150219889103482E-4</v>
      </c>
    </row>
    <row r="21" spans="1:25">
      <c r="A21" s="16">
        <v>17</v>
      </c>
      <c r="B21" t="s">
        <v>163</v>
      </c>
      <c r="C21" t="s">
        <v>13</v>
      </c>
      <c r="D21">
        <v>992305</v>
      </c>
      <c r="E21">
        <v>45571</v>
      </c>
      <c r="F21">
        <v>7.5510979999999996</v>
      </c>
      <c r="G21">
        <v>0</v>
      </c>
      <c r="H21">
        <v>93.209000000000003</v>
      </c>
      <c r="I21">
        <v>22.9</v>
      </c>
      <c r="J21">
        <v>99.3</v>
      </c>
      <c r="K21">
        <v>163.30000000000001</v>
      </c>
      <c r="O21" s="55"/>
      <c r="T21" s="16">
        <v>16</v>
      </c>
      <c r="U21" s="23">
        <f t="shared" si="1"/>
        <v>2374</v>
      </c>
      <c r="V21" s="16"/>
      <c r="W21" s="114" t="s">
        <v>528</v>
      </c>
      <c r="X21" s="114">
        <v>992305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989931</v>
      </c>
      <c r="E22">
        <v>45250</v>
      </c>
      <c r="F22">
        <v>7.2873530000000004</v>
      </c>
      <c r="G22">
        <v>0</v>
      </c>
      <c r="H22">
        <v>91.087999999999994</v>
      </c>
      <c r="I22">
        <v>23</v>
      </c>
      <c r="J22">
        <v>105.2</v>
      </c>
      <c r="K22">
        <v>167.6</v>
      </c>
      <c r="O22" s="55"/>
      <c r="T22" s="16">
        <v>15</v>
      </c>
      <c r="U22" s="23">
        <f t="shared" si="1"/>
        <v>2520</v>
      </c>
      <c r="V22" s="16"/>
      <c r="W22" s="114" t="s">
        <v>529</v>
      </c>
      <c r="X22" s="114">
        <v>989928</v>
      </c>
      <c r="Y22" s="117">
        <f t="shared" si="0"/>
        <v>-3.0305142479392089E-4</v>
      </c>
    </row>
    <row r="23" spans="1:25" s="25" customFormat="1">
      <c r="A23" s="21">
        <v>15</v>
      </c>
      <c r="B23" t="s">
        <v>165</v>
      </c>
      <c r="C23" t="s">
        <v>13</v>
      </c>
      <c r="D23">
        <v>987411</v>
      </c>
      <c r="E23">
        <v>44903</v>
      </c>
      <c r="F23">
        <v>7.3591100000000003</v>
      </c>
      <c r="G23">
        <v>0</v>
      </c>
      <c r="H23">
        <v>90.376000000000005</v>
      </c>
      <c r="I23">
        <v>22.5</v>
      </c>
      <c r="J23">
        <v>107.2</v>
      </c>
      <c r="K23">
        <v>158.4</v>
      </c>
      <c r="L23"/>
      <c r="M23"/>
      <c r="N23"/>
      <c r="O23" s="55"/>
      <c r="P23"/>
      <c r="Q23"/>
      <c r="R23"/>
      <c r="S23"/>
      <c r="T23" s="22">
        <v>14</v>
      </c>
      <c r="U23" s="23">
        <f t="shared" si="1"/>
        <v>2569</v>
      </c>
      <c r="V23" s="24">
        <v>15</v>
      </c>
      <c r="W23" s="114" t="s">
        <v>530</v>
      </c>
      <c r="X23" s="114">
        <v>987414</v>
      </c>
      <c r="Y23" s="117">
        <f t="shared" si="0"/>
        <v>3.0382485104496482E-4</v>
      </c>
    </row>
    <row r="24" spans="1:25">
      <c r="A24" s="16">
        <v>14</v>
      </c>
      <c r="B24" t="s">
        <v>166</v>
      </c>
      <c r="C24" t="s">
        <v>13</v>
      </c>
      <c r="D24">
        <v>984842</v>
      </c>
      <c r="E24">
        <v>44547</v>
      </c>
      <c r="F24">
        <v>7.1186389999999999</v>
      </c>
      <c r="G24">
        <v>0</v>
      </c>
      <c r="H24">
        <v>89.632000000000005</v>
      </c>
      <c r="I24">
        <v>23</v>
      </c>
      <c r="J24">
        <v>103.9</v>
      </c>
      <c r="K24">
        <v>171.5</v>
      </c>
      <c r="O24" s="55"/>
      <c r="T24" s="16">
        <v>13</v>
      </c>
      <c r="U24" s="23">
        <f t="shared" si="1"/>
        <v>2488</v>
      </c>
      <c r="V24" s="16"/>
      <c r="W24" s="114" t="s">
        <v>531</v>
      </c>
      <c r="X24" s="114">
        <v>984844</v>
      </c>
      <c r="Y24" s="117">
        <f t="shared" si="0"/>
        <v>2.0307826027021747E-4</v>
      </c>
    </row>
    <row r="25" spans="1:25">
      <c r="A25" s="16">
        <v>13</v>
      </c>
      <c r="B25" t="s">
        <v>167</v>
      </c>
      <c r="C25" t="s">
        <v>13</v>
      </c>
      <c r="D25">
        <v>982354</v>
      </c>
      <c r="E25">
        <v>44199</v>
      </c>
      <c r="F25">
        <v>7.1656899999999997</v>
      </c>
      <c r="G25">
        <v>0</v>
      </c>
      <c r="H25">
        <v>90.570999999999998</v>
      </c>
      <c r="I25">
        <v>22.7</v>
      </c>
      <c r="J25">
        <v>108</v>
      </c>
      <c r="K25">
        <v>168.8</v>
      </c>
      <c r="O25" s="55"/>
      <c r="T25" s="16">
        <v>12</v>
      </c>
      <c r="U25" s="23">
        <f t="shared" si="1"/>
        <v>2588</v>
      </c>
      <c r="V25" s="16"/>
      <c r="W25" s="114" t="s">
        <v>532</v>
      </c>
      <c r="X25" s="114">
        <v>982355</v>
      </c>
      <c r="Y25" s="117">
        <f t="shared" si="0"/>
        <v>1.0179629747142371E-4</v>
      </c>
    </row>
    <row r="26" spans="1:25">
      <c r="A26" s="16">
        <v>12</v>
      </c>
      <c r="B26" t="s">
        <v>168</v>
      </c>
      <c r="C26" t="s">
        <v>13</v>
      </c>
      <c r="D26">
        <v>979766</v>
      </c>
      <c r="E26">
        <v>43841</v>
      </c>
      <c r="F26">
        <v>7.2380550000000001</v>
      </c>
      <c r="G26">
        <v>0</v>
      </c>
      <c r="H26">
        <v>91.186000000000007</v>
      </c>
      <c r="I26">
        <v>23</v>
      </c>
      <c r="J26">
        <v>96.2</v>
      </c>
      <c r="K26">
        <v>169.8</v>
      </c>
      <c r="O26" s="55"/>
      <c r="T26" s="16">
        <v>11</v>
      </c>
      <c r="U26" s="23">
        <f t="shared" si="1"/>
        <v>2305</v>
      </c>
      <c r="V26" s="16"/>
      <c r="W26" s="118">
        <v>41981.457928240743</v>
      </c>
      <c r="X26" s="114">
        <v>979767</v>
      </c>
      <c r="Y26" s="117">
        <f t="shared" si="0"/>
        <v>1.0206518699362732E-4</v>
      </c>
    </row>
    <row r="27" spans="1:25">
      <c r="A27" s="16">
        <v>11</v>
      </c>
      <c r="B27" t="s">
        <v>169</v>
      </c>
      <c r="C27" t="s">
        <v>13</v>
      </c>
      <c r="D27">
        <v>977461</v>
      </c>
      <c r="E27">
        <v>43524</v>
      </c>
      <c r="F27">
        <v>7.2769959999999996</v>
      </c>
      <c r="G27">
        <v>0</v>
      </c>
      <c r="H27">
        <v>93.483999999999995</v>
      </c>
      <c r="I27">
        <v>21.4</v>
      </c>
      <c r="J27">
        <v>24.5</v>
      </c>
      <c r="K27">
        <v>181.2</v>
      </c>
      <c r="O27" s="55"/>
      <c r="T27" s="16">
        <v>10</v>
      </c>
      <c r="U27" s="23">
        <f t="shared" si="1"/>
        <v>579</v>
      </c>
      <c r="V27" s="16"/>
      <c r="W27" s="118">
        <v>41951.460659722223</v>
      </c>
      <c r="X27" s="114">
        <v>977460</v>
      </c>
      <c r="Y27" s="117">
        <f t="shared" si="0"/>
        <v>-1.0230587204773656E-4</v>
      </c>
    </row>
    <row r="28" spans="1:25">
      <c r="A28" s="16">
        <v>10</v>
      </c>
      <c r="B28" t="s">
        <v>170</v>
      </c>
      <c r="C28" t="s">
        <v>13</v>
      </c>
      <c r="D28">
        <v>976882</v>
      </c>
      <c r="E28">
        <v>43446</v>
      </c>
      <c r="F28">
        <v>7.682061</v>
      </c>
      <c r="G28">
        <v>0</v>
      </c>
      <c r="H28">
        <v>93.576999999999998</v>
      </c>
      <c r="I28">
        <v>22.2</v>
      </c>
      <c r="J28">
        <v>95.1</v>
      </c>
      <c r="K28">
        <v>154.4</v>
      </c>
      <c r="O28" s="55"/>
      <c r="T28" s="16">
        <v>9</v>
      </c>
      <c r="U28" s="23">
        <f t="shared" si="1"/>
        <v>2276</v>
      </c>
      <c r="V28" s="16"/>
      <c r="W28" s="118">
        <v>41920.483877314815</v>
      </c>
      <c r="X28" s="114">
        <v>976882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974606</v>
      </c>
      <c r="E29">
        <v>43140</v>
      </c>
      <c r="F29">
        <v>7.4543059999999999</v>
      </c>
      <c r="G29">
        <v>0</v>
      </c>
      <c r="H29">
        <v>91.852000000000004</v>
      </c>
      <c r="I29">
        <v>22.1</v>
      </c>
      <c r="J29">
        <v>109.4</v>
      </c>
      <c r="K29">
        <v>179.5</v>
      </c>
      <c r="O29" s="55"/>
      <c r="T29" s="16">
        <v>8</v>
      </c>
      <c r="U29" s="23">
        <f t="shared" si="1"/>
        <v>2630</v>
      </c>
      <c r="V29" s="16"/>
      <c r="W29" s="118">
        <v>41890.486018518517</v>
      </c>
      <c r="X29" s="114">
        <v>974607</v>
      </c>
      <c r="Y29" s="117">
        <f t="shared" si="0"/>
        <v>1.0260556574337443E-4</v>
      </c>
    </row>
    <row r="30" spans="1:25" s="25" customFormat="1">
      <c r="A30" s="21">
        <v>8</v>
      </c>
      <c r="B30" s="103">
        <v>41859</v>
      </c>
      <c r="C30" s="104">
        <v>0.375</v>
      </c>
      <c r="D30" s="105">
        <v>971976</v>
      </c>
      <c r="E30" s="105">
        <v>42782</v>
      </c>
      <c r="F30" s="106">
        <v>7.2685880000000003</v>
      </c>
      <c r="G30">
        <v>0</v>
      </c>
      <c r="H30" s="107">
        <v>91.203193999999996</v>
      </c>
      <c r="I30" s="108">
        <v>22</v>
      </c>
      <c r="J30" s="108">
        <v>107.1</v>
      </c>
      <c r="K30" s="108">
        <v>161.80000000000001</v>
      </c>
      <c r="L30"/>
      <c r="M30"/>
      <c r="N30"/>
      <c r="O30" s="55"/>
      <c r="P30"/>
      <c r="Q30"/>
      <c r="R30"/>
      <c r="S30"/>
      <c r="T30" s="22">
        <v>7</v>
      </c>
      <c r="U30" s="23">
        <f t="shared" si="1"/>
        <v>2568</v>
      </c>
      <c r="V30" s="24">
        <v>8</v>
      </c>
      <c r="W30" s="179" t="s">
        <v>196</v>
      </c>
      <c r="X30" s="179"/>
      <c r="Y30" s="117">
        <f t="shared" si="0"/>
        <v>-100</v>
      </c>
    </row>
    <row r="31" spans="1:25">
      <c r="A31" s="16">
        <v>7</v>
      </c>
      <c r="B31" s="103">
        <v>41858</v>
      </c>
      <c r="C31" s="104">
        <v>0.375</v>
      </c>
      <c r="D31" s="105">
        <v>969408</v>
      </c>
      <c r="E31" s="105">
        <v>42430</v>
      </c>
      <c r="F31" s="106">
        <v>7.1547749999999999</v>
      </c>
      <c r="G31">
        <v>0</v>
      </c>
      <c r="H31" s="107">
        <v>90.609215000000006</v>
      </c>
      <c r="I31" s="108">
        <v>22.2</v>
      </c>
      <c r="J31" s="108">
        <v>106.2</v>
      </c>
      <c r="K31" s="108">
        <v>168.8</v>
      </c>
      <c r="O31" s="55"/>
      <c r="T31" s="16">
        <v>6</v>
      </c>
      <c r="U31" s="23">
        <f t="shared" si="1"/>
        <v>2546</v>
      </c>
      <c r="V31" s="5"/>
      <c r="W31" s="118">
        <v>41828.438379629632</v>
      </c>
      <c r="X31" s="114">
        <v>969416</v>
      </c>
      <c r="Y31" s="117">
        <f t="shared" si="0"/>
        <v>8.2524592328070412E-4</v>
      </c>
    </row>
    <row r="32" spans="1:25">
      <c r="A32" s="16">
        <v>6</v>
      </c>
      <c r="B32" s="103">
        <v>41857</v>
      </c>
      <c r="C32" s="104">
        <v>0.375</v>
      </c>
      <c r="D32" s="105">
        <v>966862</v>
      </c>
      <c r="E32" s="105">
        <v>42078</v>
      </c>
      <c r="F32" s="106">
        <v>7.1068449999999999</v>
      </c>
      <c r="G32">
        <v>0</v>
      </c>
      <c r="H32" s="107">
        <v>90.468154999999996</v>
      </c>
      <c r="I32" s="108">
        <v>23</v>
      </c>
      <c r="J32" s="108">
        <v>106.6</v>
      </c>
      <c r="K32" s="108">
        <v>161.30000000000001</v>
      </c>
      <c r="O32" s="55"/>
      <c r="T32" s="16">
        <v>5</v>
      </c>
      <c r="U32" s="23">
        <f t="shared" si="1"/>
        <v>2553</v>
      </c>
      <c r="V32" s="5"/>
      <c r="W32" s="118">
        <v>41798.40320601852</v>
      </c>
      <c r="X32" s="114">
        <v>966870</v>
      </c>
      <c r="Y32" s="117">
        <f t="shared" si="0"/>
        <v>8.2741901118765782E-4</v>
      </c>
    </row>
    <row r="33" spans="1:25">
      <c r="A33" s="16">
        <v>5</v>
      </c>
      <c r="B33" s="103">
        <v>41856</v>
      </c>
      <c r="C33" s="104">
        <v>0.375</v>
      </c>
      <c r="D33" s="105">
        <v>964309</v>
      </c>
      <c r="E33" s="105">
        <v>41724</v>
      </c>
      <c r="F33" s="106">
        <v>7.1641709999999996</v>
      </c>
      <c r="G33">
        <v>0</v>
      </c>
      <c r="H33" s="107">
        <v>89.540474000000003</v>
      </c>
      <c r="I33" s="108">
        <v>23.1</v>
      </c>
      <c r="J33" s="108">
        <v>107.5</v>
      </c>
      <c r="K33" s="108">
        <v>163.19999999999999</v>
      </c>
      <c r="O33" s="55"/>
      <c r="T33" s="16">
        <v>4</v>
      </c>
      <c r="U33" s="23">
        <f t="shared" si="1"/>
        <v>2576</v>
      </c>
      <c r="V33" s="5"/>
      <c r="W33" s="118">
        <v>41767.400821759256</v>
      </c>
      <c r="X33" s="114">
        <v>964315</v>
      </c>
      <c r="Y33" s="117">
        <f t="shared" si="0"/>
        <v>6.2220719706829186E-4</v>
      </c>
    </row>
    <row r="34" spans="1:25">
      <c r="A34" s="16">
        <v>4</v>
      </c>
      <c r="B34" s="103">
        <v>41855</v>
      </c>
      <c r="C34" s="104">
        <v>0.375</v>
      </c>
      <c r="D34" s="105">
        <v>961733</v>
      </c>
      <c r="E34" s="105">
        <v>41363</v>
      </c>
      <c r="F34" s="106">
        <v>7.0312739999999998</v>
      </c>
      <c r="G34">
        <v>0</v>
      </c>
      <c r="H34" s="107">
        <v>93.345405999999997</v>
      </c>
      <c r="I34" s="108">
        <v>23.1</v>
      </c>
      <c r="J34" s="108">
        <v>9.8000000000000007</v>
      </c>
      <c r="K34" s="108">
        <v>195</v>
      </c>
      <c r="O34" s="55"/>
      <c r="T34" s="16">
        <v>3</v>
      </c>
      <c r="U34" s="23">
        <f t="shared" si="1"/>
        <v>232</v>
      </c>
      <c r="V34" s="5"/>
      <c r="W34" s="118">
        <v>41737.400046296294</v>
      </c>
      <c r="X34" s="114">
        <v>961740</v>
      </c>
      <c r="Y34" s="117">
        <f t="shared" si="0"/>
        <v>7.2785274083742024E-4</v>
      </c>
    </row>
    <row r="35" spans="1:25">
      <c r="A35" s="16">
        <v>3</v>
      </c>
      <c r="B35" s="103">
        <v>41854</v>
      </c>
      <c r="C35" s="104">
        <v>0.375</v>
      </c>
      <c r="D35" s="105">
        <v>961501</v>
      </c>
      <c r="E35" s="105">
        <v>41331</v>
      </c>
      <c r="F35" s="106">
        <v>7.6461889999999997</v>
      </c>
      <c r="G35">
        <v>0</v>
      </c>
      <c r="H35" s="107">
        <v>93.212554999999995</v>
      </c>
      <c r="I35" s="108">
        <v>22.9</v>
      </c>
      <c r="J35" s="108">
        <v>99.3</v>
      </c>
      <c r="K35" s="108">
        <v>160.19999999999999</v>
      </c>
      <c r="O35" s="55"/>
      <c r="T35" s="16">
        <v>2</v>
      </c>
      <c r="U35" s="23">
        <f t="shared" si="1"/>
        <v>2378</v>
      </c>
      <c r="V35" s="5"/>
      <c r="W35" s="118">
        <v>41706.394166666665</v>
      </c>
      <c r="X35" s="114">
        <v>961501</v>
      </c>
      <c r="Y35" s="117">
        <f>((X35*100)/D35)-100</f>
        <v>0</v>
      </c>
    </row>
    <row r="36" spans="1:25">
      <c r="A36" s="16">
        <v>2</v>
      </c>
      <c r="B36" s="103">
        <v>41853</v>
      </c>
      <c r="C36" s="104">
        <v>0.375</v>
      </c>
      <c r="D36" s="105">
        <v>959123</v>
      </c>
      <c r="E36" s="105">
        <v>41010</v>
      </c>
      <c r="F36" s="106">
        <v>7.3861509999999999</v>
      </c>
      <c r="G36">
        <v>0</v>
      </c>
      <c r="H36" s="107">
        <v>90.865172999999999</v>
      </c>
      <c r="I36" s="108">
        <v>22.9</v>
      </c>
      <c r="J36" s="108">
        <v>102</v>
      </c>
      <c r="K36" s="108">
        <v>171.2</v>
      </c>
      <c r="O36" s="55"/>
      <c r="T36" s="16">
        <v>1</v>
      </c>
      <c r="U36" s="23">
        <f t="shared" si="1"/>
        <v>2443</v>
      </c>
      <c r="V36" s="5"/>
      <c r="W36" s="118">
        <v>41678.394317129627</v>
      </c>
      <c r="X36" s="114">
        <v>959131</v>
      </c>
      <c r="Y36" s="117">
        <f t="shared" ref="Y36:Y37" si="2">((X36*100)/D36)-100</f>
        <v>8.3409531416123173E-4</v>
      </c>
    </row>
    <row r="37" spans="1:25">
      <c r="A37" s="16">
        <v>1</v>
      </c>
      <c r="B37" s="103">
        <v>41852</v>
      </c>
      <c r="C37" s="104">
        <v>0.375</v>
      </c>
      <c r="D37" s="105">
        <v>956680</v>
      </c>
      <c r="E37" s="105">
        <v>40673</v>
      </c>
      <c r="F37" s="106">
        <v>7.2323190000000004</v>
      </c>
      <c r="G37">
        <v>0</v>
      </c>
      <c r="H37" s="107">
        <v>90.213188000000002</v>
      </c>
      <c r="I37" s="108">
        <v>22.7</v>
      </c>
      <c r="J37" s="108">
        <v>101.1</v>
      </c>
      <c r="K37" s="108">
        <v>160.5</v>
      </c>
      <c r="T37" s="1"/>
      <c r="U37" s="26"/>
      <c r="V37" s="5"/>
      <c r="W37" s="118">
        <v>41647.396886574075</v>
      </c>
      <c r="X37" s="114">
        <v>956687</v>
      </c>
      <c r="Y37" s="117">
        <f t="shared" si="2"/>
        <v>7.3169711920684222E-4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6"/>
      <c r="X38" s="196"/>
      <c r="Y38" s="196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6"/>
      <c r="X39" s="196"/>
      <c r="Y39" s="19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6"/>
      <c r="X40" s="196"/>
      <c r="Y40" s="19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6"/>
      <c r="Y41" s="196"/>
    </row>
    <row r="42" spans="1:25">
      <c r="D42" s="32"/>
      <c r="E42" s="32"/>
      <c r="N42" s="32"/>
    </row>
  </sheetData>
  <mergeCells count="5">
    <mergeCell ref="W1:W5"/>
    <mergeCell ref="X1:X5"/>
    <mergeCell ref="Y1:Y5"/>
    <mergeCell ref="W38:Y41"/>
    <mergeCell ref="W30:X30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16082</v>
      </c>
      <c r="T6" s="22">
        <v>31</v>
      </c>
      <c r="U6" s="23">
        <f>D6-D7</f>
        <v>18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16064</v>
      </c>
      <c r="T7" s="16">
        <v>30</v>
      </c>
      <c r="U7" s="23">
        <f>D7-D8</f>
        <v>83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15981</v>
      </c>
      <c r="T8" s="16">
        <v>29</v>
      </c>
      <c r="U8" s="23">
        <f>D8-D9</f>
        <v>270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15711</v>
      </c>
      <c r="E9">
        <v>2187</v>
      </c>
      <c r="F9">
        <v>7.0473720000000002</v>
      </c>
      <c r="G9">
        <v>0</v>
      </c>
      <c r="H9">
        <v>100.806</v>
      </c>
      <c r="I9">
        <v>24</v>
      </c>
      <c r="J9">
        <v>11</v>
      </c>
      <c r="K9">
        <v>68.400000000000006</v>
      </c>
      <c r="L9">
        <v>1.0129999999999999</v>
      </c>
      <c r="M9">
        <v>97.028999999999996</v>
      </c>
      <c r="N9">
        <v>104.462</v>
      </c>
      <c r="O9">
        <v>99.537000000000006</v>
      </c>
      <c r="P9">
        <v>12.6</v>
      </c>
      <c r="Q9">
        <v>39.9</v>
      </c>
      <c r="R9">
        <v>19.7</v>
      </c>
      <c r="S9">
        <v>4.5599999999999996</v>
      </c>
      <c r="T9" s="22">
        <v>28</v>
      </c>
      <c r="U9" s="23">
        <f t="shared" ref="U9:U36" si="1">D9-D10</f>
        <v>247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15464</v>
      </c>
      <c r="E10">
        <v>2152</v>
      </c>
      <c r="F10">
        <v>7.0327210000000004</v>
      </c>
      <c r="G10">
        <v>0</v>
      </c>
      <c r="H10">
        <v>100.79600000000001</v>
      </c>
      <c r="I10">
        <v>23.1</v>
      </c>
      <c r="J10">
        <v>11.9</v>
      </c>
      <c r="K10">
        <v>60.8</v>
      </c>
      <c r="L10">
        <v>1.0130999999999999</v>
      </c>
      <c r="M10">
        <v>97.492000000000004</v>
      </c>
      <c r="N10">
        <v>103.17700000000001</v>
      </c>
      <c r="O10">
        <v>98.866</v>
      </c>
      <c r="P10">
        <v>12.8</v>
      </c>
      <c r="Q10">
        <v>35.700000000000003</v>
      </c>
      <c r="R10">
        <v>18.399999999999999</v>
      </c>
      <c r="S10">
        <v>4.5599999999999996</v>
      </c>
      <c r="T10" s="16">
        <v>27</v>
      </c>
      <c r="U10" s="23">
        <f t="shared" si="1"/>
        <v>270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15194</v>
      </c>
      <c r="E11">
        <v>2114</v>
      </c>
      <c r="F11">
        <v>7.0970709999999997</v>
      </c>
      <c r="G11">
        <v>0</v>
      </c>
      <c r="H11">
        <v>100.539</v>
      </c>
      <c r="I11">
        <v>23.4</v>
      </c>
      <c r="J11">
        <v>14.9</v>
      </c>
      <c r="K11">
        <v>61.8</v>
      </c>
      <c r="L11">
        <v>1.0133000000000001</v>
      </c>
      <c r="M11">
        <v>97.581000000000003</v>
      </c>
      <c r="N11">
        <v>103.93899999999999</v>
      </c>
      <c r="O11">
        <v>99.772000000000006</v>
      </c>
      <c r="P11">
        <v>14.7</v>
      </c>
      <c r="Q11">
        <v>38.299999999999997</v>
      </c>
      <c r="R11">
        <v>18.399999999999999</v>
      </c>
      <c r="S11">
        <v>4.5599999999999996</v>
      </c>
      <c r="T11" s="16">
        <v>26</v>
      </c>
      <c r="U11" s="23">
        <f t="shared" si="1"/>
        <v>335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14859</v>
      </c>
      <c r="E12">
        <v>2067</v>
      </c>
      <c r="F12">
        <v>6.928159</v>
      </c>
      <c r="G12">
        <v>0</v>
      </c>
      <c r="H12">
        <v>99.832999999999998</v>
      </c>
      <c r="I12">
        <v>21.5</v>
      </c>
      <c r="J12">
        <v>15.3</v>
      </c>
      <c r="K12">
        <v>107.1</v>
      </c>
      <c r="L12">
        <v>1.0127999999999999</v>
      </c>
      <c r="M12">
        <v>96.131</v>
      </c>
      <c r="N12">
        <v>102.858</v>
      </c>
      <c r="O12">
        <v>97.650999999999996</v>
      </c>
      <c r="P12">
        <v>11.8</v>
      </c>
      <c r="Q12">
        <v>33.299999999999997</v>
      </c>
      <c r="R12">
        <v>19</v>
      </c>
      <c r="S12">
        <v>4.5599999999999996</v>
      </c>
      <c r="T12" s="16">
        <v>25</v>
      </c>
      <c r="U12" s="23">
        <f t="shared" si="1"/>
        <v>342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14517</v>
      </c>
      <c r="E13">
        <v>2018</v>
      </c>
      <c r="F13">
        <v>6.9893970000000003</v>
      </c>
      <c r="G13">
        <v>0</v>
      </c>
      <c r="H13">
        <v>103.627</v>
      </c>
      <c r="I13">
        <v>21</v>
      </c>
      <c r="J13">
        <v>1.4</v>
      </c>
      <c r="K13">
        <v>65.2</v>
      </c>
      <c r="L13">
        <v>1.0130999999999999</v>
      </c>
      <c r="M13">
        <v>97.611000000000004</v>
      </c>
      <c r="N13">
        <v>105.732</v>
      </c>
      <c r="O13">
        <v>98.144000000000005</v>
      </c>
      <c r="P13">
        <v>10.4</v>
      </c>
      <c r="Q13">
        <v>36.6</v>
      </c>
      <c r="R13">
        <v>18</v>
      </c>
      <c r="S13">
        <v>4.5599999999999996</v>
      </c>
      <c r="T13" s="16">
        <v>24</v>
      </c>
      <c r="U13" s="23">
        <f t="shared" si="1"/>
        <v>36</v>
      </c>
      <c r="V13" s="16"/>
      <c r="W13" s="114" t="s">
        <v>216</v>
      </c>
      <c r="X13" s="114">
        <v>14517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14481</v>
      </c>
      <c r="E14">
        <v>2013</v>
      </c>
      <c r="F14">
        <v>7.4761670000000002</v>
      </c>
      <c r="G14">
        <v>0</v>
      </c>
      <c r="H14">
        <v>103.694</v>
      </c>
      <c r="I14">
        <v>22.9</v>
      </c>
      <c r="J14">
        <v>0.3</v>
      </c>
      <c r="K14">
        <v>3.2</v>
      </c>
      <c r="L14">
        <v>1.0143</v>
      </c>
      <c r="M14">
        <v>101.708</v>
      </c>
      <c r="N14">
        <v>106.256</v>
      </c>
      <c r="O14">
        <v>104.389</v>
      </c>
      <c r="P14">
        <v>11.5</v>
      </c>
      <c r="Q14">
        <v>41.2</v>
      </c>
      <c r="R14">
        <v>16.7</v>
      </c>
      <c r="S14">
        <v>4.57</v>
      </c>
      <c r="T14" s="16">
        <v>23</v>
      </c>
      <c r="U14" s="23">
        <f t="shared" si="1"/>
        <v>13</v>
      </c>
      <c r="V14" s="16"/>
      <c r="W14" s="114" t="s">
        <v>217</v>
      </c>
      <c r="X14" s="114">
        <v>14481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14468</v>
      </c>
      <c r="E15">
        <v>2011</v>
      </c>
      <c r="F15">
        <v>7.2906319999999996</v>
      </c>
      <c r="G15">
        <v>0</v>
      </c>
      <c r="H15">
        <v>101.997</v>
      </c>
      <c r="I15">
        <v>23</v>
      </c>
      <c r="J15">
        <v>10.4</v>
      </c>
      <c r="K15">
        <v>63</v>
      </c>
      <c r="L15">
        <v>1.0137</v>
      </c>
      <c r="M15">
        <v>98.962000000000003</v>
      </c>
      <c r="N15">
        <v>104.494</v>
      </c>
      <c r="O15">
        <v>102.355</v>
      </c>
      <c r="P15">
        <v>14</v>
      </c>
      <c r="Q15">
        <v>36.200000000000003</v>
      </c>
      <c r="R15">
        <v>18.2</v>
      </c>
      <c r="S15">
        <v>4.5599999999999996</v>
      </c>
      <c r="T15" s="16">
        <v>22</v>
      </c>
      <c r="U15" s="23">
        <f t="shared" si="1"/>
        <v>240</v>
      </c>
      <c r="V15" s="16"/>
      <c r="W15" s="114" t="s">
        <v>218</v>
      </c>
      <c r="X15" s="114">
        <v>14468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14228</v>
      </c>
      <c r="E16">
        <v>1978</v>
      </c>
      <c r="F16">
        <v>7.1051640000000003</v>
      </c>
      <c r="G16">
        <v>0</v>
      </c>
      <c r="H16">
        <v>101.167</v>
      </c>
      <c r="I16">
        <v>21.4</v>
      </c>
      <c r="J16">
        <v>10.6</v>
      </c>
      <c r="K16">
        <v>63.5</v>
      </c>
      <c r="L16">
        <v>1.0134000000000001</v>
      </c>
      <c r="M16">
        <v>97.236000000000004</v>
      </c>
      <c r="N16">
        <v>104.07899999999999</v>
      </c>
      <c r="O16">
        <v>99.66</v>
      </c>
      <c r="P16">
        <v>12.4</v>
      </c>
      <c r="Q16">
        <v>33</v>
      </c>
      <c r="R16">
        <v>17.8</v>
      </c>
      <c r="S16">
        <v>4.5599999999999996</v>
      </c>
      <c r="T16" s="22">
        <v>21</v>
      </c>
      <c r="U16" s="23">
        <f t="shared" si="1"/>
        <v>242</v>
      </c>
      <c r="V16" s="24">
        <v>22</v>
      </c>
      <c r="W16" s="114" t="s">
        <v>219</v>
      </c>
      <c r="X16" s="114">
        <v>14228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13986</v>
      </c>
      <c r="E17">
        <v>1944</v>
      </c>
      <c r="F17">
        <v>7.0855129999999997</v>
      </c>
      <c r="G17">
        <v>0</v>
      </c>
      <c r="H17">
        <v>100.815</v>
      </c>
      <c r="I17">
        <v>22</v>
      </c>
      <c r="J17">
        <v>8.6999999999999993</v>
      </c>
      <c r="K17">
        <v>60.7</v>
      </c>
      <c r="L17">
        <v>1.0133000000000001</v>
      </c>
      <c r="M17">
        <v>98.483999999999995</v>
      </c>
      <c r="N17">
        <v>103.499</v>
      </c>
      <c r="O17">
        <v>99.364999999999995</v>
      </c>
      <c r="P17">
        <v>13.4</v>
      </c>
      <c r="Q17">
        <v>35.1</v>
      </c>
      <c r="R17">
        <v>17.7</v>
      </c>
      <c r="S17">
        <v>4.57</v>
      </c>
      <c r="T17" s="16">
        <v>20</v>
      </c>
      <c r="U17" s="23">
        <f t="shared" si="1"/>
        <v>199</v>
      </c>
      <c r="V17" s="16"/>
      <c r="W17" s="114" t="s">
        <v>220</v>
      </c>
      <c r="X17" s="114">
        <v>13986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13787</v>
      </c>
      <c r="E18">
        <v>1916</v>
      </c>
      <c r="F18">
        <v>7.1044</v>
      </c>
      <c r="G18">
        <v>0</v>
      </c>
      <c r="H18">
        <v>100.631</v>
      </c>
      <c r="I18">
        <v>22.6</v>
      </c>
      <c r="J18">
        <v>13.9</v>
      </c>
      <c r="K18">
        <v>64.8</v>
      </c>
      <c r="L18">
        <v>1.0133000000000001</v>
      </c>
      <c r="M18">
        <v>98.138000000000005</v>
      </c>
      <c r="N18">
        <v>102.575</v>
      </c>
      <c r="O18">
        <v>99.811999999999998</v>
      </c>
      <c r="P18">
        <v>15.9</v>
      </c>
      <c r="Q18">
        <v>32.5</v>
      </c>
      <c r="R18">
        <v>18.2</v>
      </c>
      <c r="S18">
        <v>4.57</v>
      </c>
      <c r="T18" s="16">
        <v>19</v>
      </c>
      <c r="U18" s="23">
        <f t="shared" si="1"/>
        <v>318</v>
      </c>
      <c r="V18" s="16"/>
      <c r="W18" s="114" t="s">
        <v>221</v>
      </c>
      <c r="X18" s="114">
        <v>13787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13469</v>
      </c>
      <c r="E19">
        <v>1871</v>
      </c>
      <c r="F19">
        <v>7.1944509999999999</v>
      </c>
      <c r="G19">
        <v>0</v>
      </c>
      <c r="H19">
        <v>101.136</v>
      </c>
      <c r="I19">
        <v>20.9</v>
      </c>
      <c r="J19">
        <v>8</v>
      </c>
      <c r="K19">
        <v>61.7</v>
      </c>
      <c r="L19">
        <v>1.0138</v>
      </c>
      <c r="M19">
        <v>98.716999999999999</v>
      </c>
      <c r="N19">
        <v>103.086</v>
      </c>
      <c r="O19">
        <v>100.211</v>
      </c>
      <c r="P19">
        <v>10.9</v>
      </c>
      <c r="Q19">
        <v>33.4</v>
      </c>
      <c r="R19">
        <v>15.9</v>
      </c>
      <c r="S19">
        <v>4.57</v>
      </c>
      <c r="T19" s="16">
        <v>18</v>
      </c>
      <c r="U19" s="23">
        <f t="shared" si="1"/>
        <v>181</v>
      </c>
      <c r="V19" s="16"/>
      <c r="W19" s="114" t="s">
        <v>222</v>
      </c>
      <c r="X19" s="114">
        <v>13469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13288</v>
      </c>
      <c r="E20">
        <v>1846</v>
      </c>
      <c r="F20">
        <v>7.1756869999999999</v>
      </c>
      <c r="G20">
        <v>0</v>
      </c>
      <c r="H20">
        <v>103.52800000000001</v>
      </c>
      <c r="I20">
        <v>25.2</v>
      </c>
      <c r="J20">
        <v>2.4</v>
      </c>
      <c r="K20">
        <v>64.5</v>
      </c>
      <c r="L20">
        <v>1.0132000000000001</v>
      </c>
      <c r="M20">
        <v>99.388999999999996</v>
      </c>
      <c r="N20">
        <v>105.176</v>
      </c>
      <c r="O20">
        <v>101.533</v>
      </c>
      <c r="P20">
        <v>13.7</v>
      </c>
      <c r="Q20">
        <v>40.700000000000003</v>
      </c>
      <c r="R20">
        <v>20.3</v>
      </c>
      <c r="S20">
        <v>4.57</v>
      </c>
      <c r="T20" s="16">
        <v>17</v>
      </c>
      <c r="U20" s="23">
        <f t="shared" si="1"/>
        <v>59</v>
      </c>
      <c r="V20" s="16"/>
      <c r="W20" s="115" t="s">
        <v>203</v>
      </c>
      <c r="X20" s="115">
        <v>13288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13229</v>
      </c>
      <c r="E21">
        <v>1838</v>
      </c>
      <c r="F21">
        <v>7.4376360000000004</v>
      </c>
      <c r="G21">
        <v>0</v>
      </c>
      <c r="H21">
        <v>104.126</v>
      </c>
      <c r="I21">
        <v>22</v>
      </c>
      <c r="J21">
        <v>1.5</v>
      </c>
      <c r="K21">
        <v>59.5</v>
      </c>
      <c r="L21">
        <v>1.0141</v>
      </c>
      <c r="M21">
        <v>101.337</v>
      </c>
      <c r="N21">
        <v>106.48099999999999</v>
      </c>
      <c r="O21">
        <v>104.289</v>
      </c>
      <c r="P21">
        <v>12.3</v>
      </c>
      <c r="Q21">
        <v>37.4</v>
      </c>
      <c r="R21">
        <v>17.899999999999999</v>
      </c>
      <c r="S21">
        <v>4.57</v>
      </c>
      <c r="T21" s="16">
        <v>16</v>
      </c>
      <c r="U21" s="23">
        <f t="shared" si="1"/>
        <v>35</v>
      </c>
      <c r="V21" s="16"/>
      <c r="W21" s="115" t="s">
        <v>204</v>
      </c>
      <c r="X21" s="115">
        <v>13228</v>
      </c>
      <c r="Y21" s="117">
        <f t="shared" si="0"/>
        <v>-7.5591503514971237E-3</v>
      </c>
    </row>
    <row r="22" spans="1:25">
      <c r="A22" s="16">
        <v>16</v>
      </c>
      <c r="B22" t="s">
        <v>164</v>
      </c>
      <c r="C22" t="s">
        <v>13</v>
      </c>
      <c r="D22">
        <v>13194</v>
      </c>
      <c r="E22">
        <v>1833</v>
      </c>
      <c r="F22">
        <v>7.2263529999999996</v>
      </c>
      <c r="G22">
        <v>0</v>
      </c>
      <c r="H22">
        <v>102.08499999999999</v>
      </c>
      <c r="I22">
        <v>22.3</v>
      </c>
      <c r="J22">
        <v>9</v>
      </c>
      <c r="K22">
        <v>61.8</v>
      </c>
      <c r="L22">
        <v>1.0132000000000001</v>
      </c>
      <c r="M22">
        <v>99.397000000000006</v>
      </c>
      <c r="N22">
        <v>104.62</v>
      </c>
      <c r="O22">
        <v>102.32599999999999</v>
      </c>
      <c r="P22">
        <v>13.9</v>
      </c>
      <c r="Q22">
        <v>33.5</v>
      </c>
      <c r="R22">
        <v>20.5</v>
      </c>
      <c r="S22">
        <v>4.57</v>
      </c>
      <c r="T22" s="16">
        <v>15</v>
      </c>
      <c r="U22" s="23">
        <f t="shared" si="1"/>
        <v>206</v>
      </c>
      <c r="V22" s="16"/>
      <c r="W22" s="115" t="s">
        <v>205</v>
      </c>
      <c r="X22" s="115">
        <v>13194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12988</v>
      </c>
      <c r="E23">
        <v>1804</v>
      </c>
      <c r="F23">
        <v>7.3067060000000001</v>
      </c>
      <c r="G23">
        <v>0</v>
      </c>
      <c r="H23">
        <v>101.40900000000001</v>
      </c>
      <c r="I23">
        <v>22.7</v>
      </c>
      <c r="J23">
        <v>11.1</v>
      </c>
      <c r="K23">
        <v>62.5</v>
      </c>
      <c r="L23">
        <v>1.0137</v>
      </c>
      <c r="M23">
        <v>98.322000000000003</v>
      </c>
      <c r="N23">
        <v>104.682</v>
      </c>
      <c r="O23">
        <v>102.68899999999999</v>
      </c>
      <c r="P23">
        <v>13.6</v>
      </c>
      <c r="Q23">
        <v>37.6</v>
      </c>
      <c r="R23">
        <v>18.5</v>
      </c>
      <c r="S23">
        <v>4.57</v>
      </c>
      <c r="T23" s="22">
        <v>14</v>
      </c>
      <c r="U23" s="23">
        <f t="shared" si="1"/>
        <v>250</v>
      </c>
      <c r="V23" s="24">
        <v>15</v>
      </c>
      <c r="W23" s="115" t="s">
        <v>206</v>
      </c>
      <c r="X23" s="115">
        <v>12988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12738</v>
      </c>
      <c r="E24">
        <v>1769</v>
      </c>
      <c r="F24">
        <v>7.0623630000000004</v>
      </c>
      <c r="G24">
        <v>0</v>
      </c>
      <c r="H24">
        <v>100.71</v>
      </c>
      <c r="I24">
        <v>23.5</v>
      </c>
      <c r="J24">
        <v>12.9</v>
      </c>
      <c r="K24">
        <v>62.8</v>
      </c>
      <c r="L24">
        <v>1.0130999999999999</v>
      </c>
      <c r="M24">
        <v>98.513000000000005</v>
      </c>
      <c r="N24">
        <v>103.078</v>
      </c>
      <c r="O24">
        <v>99.475999999999999</v>
      </c>
      <c r="P24">
        <v>15.8</v>
      </c>
      <c r="Q24">
        <v>36.4</v>
      </c>
      <c r="R24">
        <v>18.899999999999999</v>
      </c>
      <c r="S24">
        <v>4.57</v>
      </c>
      <c r="T24" s="16">
        <v>13</v>
      </c>
      <c r="U24" s="23">
        <f>D24-D25</f>
        <v>292</v>
      </c>
      <c r="V24" s="16"/>
      <c r="W24" s="115" t="s">
        <v>207</v>
      </c>
      <c r="X24" s="115">
        <v>12738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12446</v>
      </c>
      <c r="E25">
        <v>1728</v>
      </c>
      <c r="F25">
        <v>7.1490640000000001</v>
      </c>
      <c r="G25">
        <v>0</v>
      </c>
      <c r="H25">
        <v>101.59</v>
      </c>
      <c r="I25">
        <v>22.4</v>
      </c>
      <c r="J25">
        <v>10.9</v>
      </c>
      <c r="K25">
        <v>203.8</v>
      </c>
      <c r="L25">
        <v>1.0132000000000001</v>
      </c>
      <c r="M25">
        <v>98.350999999999999</v>
      </c>
      <c r="N25">
        <v>104.292</v>
      </c>
      <c r="O25">
        <v>100.93600000000001</v>
      </c>
      <c r="P25">
        <v>15.6</v>
      </c>
      <c r="Q25">
        <v>33.799999999999997</v>
      </c>
      <c r="R25">
        <v>19.7</v>
      </c>
      <c r="S25">
        <v>4.57</v>
      </c>
      <c r="T25" s="16">
        <v>12</v>
      </c>
      <c r="U25" s="23">
        <f t="shared" si="1"/>
        <v>251</v>
      </c>
      <c r="V25" s="16"/>
      <c r="W25" s="115" t="s">
        <v>208</v>
      </c>
      <c r="X25" s="115">
        <v>0</v>
      </c>
      <c r="Y25" s="117">
        <f t="shared" si="0"/>
        <v>-100</v>
      </c>
    </row>
    <row r="26" spans="1:25">
      <c r="A26" s="16">
        <v>12</v>
      </c>
      <c r="B26" t="s">
        <v>168</v>
      </c>
      <c r="C26" t="s">
        <v>13</v>
      </c>
      <c r="D26">
        <v>12195</v>
      </c>
      <c r="E26">
        <v>1693</v>
      </c>
      <c r="F26">
        <v>7.2081499999999998</v>
      </c>
      <c r="G26">
        <v>0</v>
      </c>
      <c r="H26">
        <v>102.152</v>
      </c>
      <c r="I26">
        <v>23.4</v>
      </c>
      <c r="J26">
        <v>9.5</v>
      </c>
      <c r="K26">
        <v>96.2</v>
      </c>
      <c r="L26">
        <v>1.0135000000000001</v>
      </c>
      <c r="M26">
        <v>99.819000000000003</v>
      </c>
      <c r="N26">
        <v>103.73399999999999</v>
      </c>
      <c r="O26">
        <v>101.364</v>
      </c>
      <c r="P26">
        <v>13.7</v>
      </c>
      <c r="Q26">
        <v>34.9</v>
      </c>
      <c r="R26">
        <v>18.600000000000001</v>
      </c>
      <c r="S26">
        <v>4.58</v>
      </c>
      <c r="T26" s="16">
        <v>11</v>
      </c>
      <c r="U26" s="23">
        <f t="shared" si="1"/>
        <v>215</v>
      </c>
      <c r="V26" s="16"/>
      <c r="W26" s="116">
        <v>41981.625381944446</v>
      </c>
      <c r="X26" s="115">
        <v>12195</v>
      </c>
      <c r="Y26" s="117">
        <f t="shared" si="0"/>
        <v>0</v>
      </c>
    </row>
    <row r="27" spans="1:25">
      <c r="A27" s="16">
        <v>11</v>
      </c>
      <c r="B27" t="s">
        <v>169</v>
      </c>
      <c r="C27" t="s">
        <v>13</v>
      </c>
      <c r="D27">
        <v>11980</v>
      </c>
      <c r="E27">
        <v>1663</v>
      </c>
      <c r="F27">
        <v>7.2006519999999998</v>
      </c>
      <c r="G27">
        <v>0</v>
      </c>
      <c r="H27">
        <v>104.31699999999999</v>
      </c>
      <c r="I27">
        <v>22.2</v>
      </c>
      <c r="J27">
        <v>0.9</v>
      </c>
      <c r="K27">
        <v>4</v>
      </c>
      <c r="L27">
        <v>1.0137</v>
      </c>
      <c r="M27">
        <v>100.40600000000001</v>
      </c>
      <c r="N27">
        <v>106.047</v>
      </c>
      <c r="O27">
        <v>100.79</v>
      </c>
      <c r="P27">
        <v>11.9</v>
      </c>
      <c r="Q27">
        <v>39.200000000000003</v>
      </c>
      <c r="R27">
        <v>17.3</v>
      </c>
      <c r="S27">
        <v>4.57</v>
      </c>
      <c r="T27" s="16">
        <v>10</v>
      </c>
      <c r="U27" s="23">
        <f t="shared" si="1"/>
        <v>26</v>
      </c>
      <c r="V27" s="16"/>
      <c r="W27" s="179" t="s">
        <v>196</v>
      </c>
      <c r="X27" s="179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11954</v>
      </c>
      <c r="E28">
        <v>1660</v>
      </c>
      <c r="F28">
        <v>7.579199</v>
      </c>
      <c r="G28">
        <v>0</v>
      </c>
      <c r="H28">
        <v>104.453</v>
      </c>
      <c r="I28">
        <v>22.6</v>
      </c>
      <c r="J28">
        <v>0.7</v>
      </c>
      <c r="K28">
        <v>381.4</v>
      </c>
      <c r="L28">
        <v>1.0147999999999999</v>
      </c>
      <c r="M28">
        <v>102.535</v>
      </c>
      <c r="N28">
        <v>106.265</v>
      </c>
      <c r="O28">
        <v>105.185</v>
      </c>
      <c r="P28">
        <v>13.8</v>
      </c>
      <c r="Q28">
        <v>41.9</v>
      </c>
      <c r="R28">
        <v>15.1</v>
      </c>
      <c r="S28">
        <v>4.58</v>
      </c>
      <c r="T28" s="16">
        <v>9</v>
      </c>
      <c r="U28" s="23">
        <f t="shared" si="1"/>
        <v>15</v>
      </c>
      <c r="V28" s="16"/>
      <c r="W28" s="179"/>
      <c r="X28" s="179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11939</v>
      </c>
      <c r="E29">
        <v>1658</v>
      </c>
      <c r="F29">
        <v>7.4920479999999996</v>
      </c>
      <c r="G29">
        <v>0</v>
      </c>
      <c r="H29">
        <v>102.80200000000001</v>
      </c>
      <c r="I29">
        <v>18.899999999999999</v>
      </c>
      <c r="J29">
        <v>12</v>
      </c>
      <c r="K29">
        <v>151.5</v>
      </c>
      <c r="L29">
        <v>1.0145999999999999</v>
      </c>
      <c r="M29">
        <v>99.66</v>
      </c>
      <c r="N29">
        <v>105.699</v>
      </c>
      <c r="O29">
        <v>103.979</v>
      </c>
      <c r="P29">
        <v>11.3</v>
      </c>
      <c r="Q29">
        <v>26.7</v>
      </c>
      <c r="R29">
        <v>15.1</v>
      </c>
      <c r="S29">
        <v>4.57</v>
      </c>
      <c r="T29" s="16">
        <v>8</v>
      </c>
      <c r="U29" s="23">
        <f t="shared" si="1"/>
        <v>276</v>
      </c>
      <c r="V29" s="16"/>
      <c r="W29" s="179"/>
      <c r="X29" s="179"/>
      <c r="Y29" s="117">
        <f t="shared" si="0"/>
        <v>-100</v>
      </c>
    </row>
    <row r="30" spans="1:25" s="25" customFormat="1">
      <c r="A30" s="21">
        <v>8</v>
      </c>
      <c r="B30" t="s">
        <v>142</v>
      </c>
      <c r="C30" t="s">
        <v>13</v>
      </c>
      <c r="D30">
        <v>11663</v>
      </c>
      <c r="E30">
        <v>1619</v>
      </c>
      <c r="F30">
        <v>7.2092090000000004</v>
      </c>
      <c r="G30">
        <v>0</v>
      </c>
      <c r="H30">
        <v>102.185</v>
      </c>
      <c r="I30">
        <v>22</v>
      </c>
      <c r="J30">
        <v>17.3</v>
      </c>
      <c r="K30">
        <v>1380.9</v>
      </c>
      <c r="L30">
        <v>1.0133000000000001</v>
      </c>
      <c r="M30">
        <v>98.671999999999997</v>
      </c>
      <c r="N30">
        <v>105.32299999999999</v>
      </c>
      <c r="O30">
        <v>101.851</v>
      </c>
      <c r="P30">
        <v>12.9</v>
      </c>
      <c r="Q30">
        <v>37.6</v>
      </c>
      <c r="R30">
        <v>19.899999999999999</v>
      </c>
      <c r="S30">
        <v>4.58</v>
      </c>
      <c r="T30" s="22">
        <v>7</v>
      </c>
      <c r="U30" s="23">
        <f t="shared" si="1"/>
        <v>387</v>
      </c>
      <c r="V30" s="24">
        <v>8</v>
      </c>
      <c r="W30" s="179"/>
      <c r="X30" s="179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11276</v>
      </c>
      <c r="E31">
        <v>1566</v>
      </c>
      <c r="F31">
        <v>7.0612000000000004</v>
      </c>
      <c r="G31">
        <v>0</v>
      </c>
      <c r="H31">
        <v>101.64400000000001</v>
      </c>
      <c r="I31">
        <v>21.4</v>
      </c>
      <c r="J31">
        <v>10.1</v>
      </c>
      <c r="K31">
        <v>61.4</v>
      </c>
      <c r="L31">
        <v>1.0129999999999999</v>
      </c>
      <c r="M31">
        <v>98.123999999999995</v>
      </c>
      <c r="N31">
        <v>104.955</v>
      </c>
      <c r="O31">
        <v>99.861000000000004</v>
      </c>
      <c r="P31">
        <v>14.1</v>
      </c>
      <c r="Q31">
        <v>35.6</v>
      </c>
      <c r="R31">
        <v>20.100000000000001</v>
      </c>
      <c r="S31">
        <v>4.59</v>
      </c>
      <c r="T31" s="16">
        <v>6</v>
      </c>
      <c r="U31" s="23">
        <f t="shared" si="1"/>
        <v>227</v>
      </c>
      <c r="V31" s="5"/>
      <c r="W31" s="116">
        <v>41828.3903125</v>
      </c>
      <c r="X31" s="115">
        <v>11276</v>
      </c>
      <c r="Y31" s="117">
        <f t="shared" si="0"/>
        <v>0</v>
      </c>
    </row>
    <row r="32" spans="1:25">
      <c r="A32" s="16">
        <v>6</v>
      </c>
      <c r="B32" t="s">
        <v>144</v>
      </c>
      <c r="C32" t="s">
        <v>13</v>
      </c>
      <c r="D32">
        <v>11049</v>
      </c>
      <c r="E32">
        <v>1534</v>
      </c>
      <c r="F32">
        <v>7.0539579999999997</v>
      </c>
      <c r="G32">
        <v>0</v>
      </c>
      <c r="H32">
        <v>101.502</v>
      </c>
      <c r="I32">
        <v>23.6</v>
      </c>
      <c r="J32">
        <v>13.4</v>
      </c>
      <c r="K32">
        <v>62</v>
      </c>
      <c r="L32">
        <v>1.0129999999999999</v>
      </c>
      <c r="M32">
        <v>98.197000000000003</v>
      </c>
      <c r="N32">
        <v>104.643</v>
      </c>
      <c r="O32">
        <v>99.728999999999999</v>
      </c>
      <c r="P32">
        <v>13.4</v>
      </c>
      <c r="Q32">
        <v>38</v>
      </c>
      <c r="R32">
        <v>20</v>
      </c>
      <c r="S32">
        <v>4.58</v>
      </c>
      <c r="T32" s="16">
        <v>5</v>
      </c>
      <c r="U32" s="23">
        <f t="shared" si="1"/>
        <v>306</v>
      </c>
      <c r="V32" s="5"/>
      <c r="W32" s="179" t="s">
        <v>196</v>
      </c>
      <c r="X32" s="179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10743</v>
      </c>
      <c r="E33">
        <v>1491</v>
      </c>
      <c r="F33">
        <v>7.15883</v>
      </c>
      <c r="G33">
        <v>0</v>
      </c>
      <c r="H33">
        <v>100.62</v>
      </c>
      <c r="I33">
        <v>23.5</v>
      </c>
      <c r="J33">
        <v>11.2</v>
      </c>
      <c r="K33">
        <v>61</v>
      </c>
      <c r="L33">
        <v>1.0134000000000001</v>
      </c>
      <c r="M33">
        <v>97.445999999999998</v>
      </c>
      <c r="N33">
        <v>103.003</v>
      </c>
      <c r="O33">
        <v>100.58</v>
      </c>
      <c r="P33">
        <v>14.7</v>
      </c>
      <c r="Q33">
        <v>33.700000000000003</v>
      </c>
      <c r="R33">
        <v>18.3</v>
      </c>
      <c r="S33">
        <v>4.58</v>
      </c>
      <c r="T33" s="16">
        <v>4</v>
      </c>
      <c r="U33" s="23">
        <f t="shared" si="1"/>
        <v>256</v>
      </c>
      <c r="V33" s="5"/>
      <c r="W33" s="179"/>
      <c r="X33" s="179"/>
      <c r="Y33" s="117">
        <f t="shared" si="0"/>
        <v>-100</v>
      </c>
    </row>
    <row r="34" spans="1:25">
      <c r="A34" s="16">
        <v>4</v>
      </c>
      <c r="B34" t="s">
        <v>146</v>
      </c>
      <c r="C34" t="s">
        <v>13</v>
      </c>
      <c r="D34">
        <v>10487</v>
      </c>
      <c r="E34">
        <v>1455</v>
      </c>
      <c r="F34">
        <v>7.0129029999999997</v>
      </c>
      <c r="G34">
        <v>0</v>
      </c>
      <c r="H34">
        <v>104.17</v>
      </c>
      <c r="I34">
        <v>24</v>
      </c>
      <c r="J34">
        <v>0.9</v>
      </c>
      <c r="K34">
        <v>5.2</v>
      </c>
      <c r="L34">
        <v>1.0130999999999999</v>
      </c>
      <c r="M34">
        <v>98.39</v>
      </c>
      <c r="N34">
        <v>105.999</v>
      </c>
      <c r="O34">
        <v>98.483999999999995</v>
      </c>
      <c r="P34">
        <v>11.3</v>
      </c>
      <c r="Q34">
        <v>41.5</v>
      </c>
      <c r="R34">
        <v>18.100000000000001</v>
      </c>
      <c r="S34">
        <v>4.58</v>
      </c>
      <c r="T34" s="16">
        <v>3</v>
      </c>
      <c r="U34" s="23">
        <f t="shared" si="1"/>
        <v>22</v>
      </c>
      <c r="V34" s="5"/>
      <c r="W34" s="116">
        <v>41737.405324074076</v>
      </c>
      <c r="X34" s="115">
        <v>10487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10465</v>
      </c>
      <c r="E35">
        <v>1452</v>
      </c>
      <c r="F35">
        <v>7.604768</v>
      </c>
      <c r="G35">
        <v>0</v>
      </c>
      <c r="H35">
        <v>104.127</v>
      </c>
      <c r="I35">
        <v>23.4</v>
      </c>
      <c r="J35">
        <v>1.8</v>
      </c>
      <c r="K35">
        <v>57.9</v>
      </c>
      <c r="L35">
        <v>1.0147999999999999</v>
      </c>
      <c r="M35">
        <v>102.66</v>
      </c>
      <c r="N35">
        <v>106.547</v>
      </c>
      <c r="O35">
        <v>105.732</v>
      </c>
      <c r="P35">
        <v>9.8000000000000007</v>
      </c>
      <c r="Q35">
        <v>41.1</v>
      </c>
      <c r="R35">
        <v>15.6</v>
      </c>
      <c r="S35">
        <v>4.58</v>
      </c>
      <c r="T35" s="16">
        <v>2</v>
      </c>
      <c r="U35" s="23">
        <f t="shared" si="1"/>
        <v>48</v>
      </c>
      <c r="V35" s="5"/>
      <c r="W35" s="116">
        <v>41706.393900462965</v>
      </c>
      <c r="X35" s="115">
        <v>10464</v>
      </c>
      <c r="Y35" s="117">
        <f>((X35*100)/D35)-100</f>
        <v>-9.5556617295784463E-3</v>
      </c>
    </row>
    <row r="36" spans="1:25">
      <c r="A36" s="16">
        <v>2</v>
      </c>
      <c r="B36" t="s">
        <v>148</v>
      </c>
      <c r="C36" t="s">
        <v>13</v>
      </c>
      <c r="D36">
        <v>10417</v>
      </c>
      <c r="E36">
        <v>1446</v>
      </c>
      <c r="F36">
        <v>7.3822939999999999</v>
      </c>
      <c r="G36">
        <v>0</v>
      </c>
      <c r="H36">
        <v>101.886</v>
      </c>
      <c r="I36">
        <v>22.2</v>
      </c>
      <c r="J36">
        <v>8.9</v>
      </c>
      <c r="K36">
        <v>61.3</v>
      </c>
      <c r="L36">
        <v>1.0141</v>
      </c>
      <c r="M36">
        <v>99.156999999999996</v>
      </c>
      <c r="N36">
        <v>104.387</v>
      </c>
      <c r="O36">
        <v>103.17100000000001</v>
      </c>
      <c r="P36">
        <v>11.3</v>
      </c>
      <c r="Q36">
        <v>34.1</v>
      </c>
      <c r="R36">
        <v>16.899999999999999</v>
      </c>
      <c r="S36">
        <v>4.58</v>
      </c>
      <c r="T36" s="16">
        <v>1</v>
      </c>
      <c r="U36" s="23">
        <f t="shared" si="1"/>
        <v>204</v>
      </c>
      <c r="V36" s="5"/>
      <c r="W36" s="116">
        <v>41678.396215277775</v>
      </c>
      <c r="X36" s="115">
        <v>10417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10213</v>
      </c>
      <c r="E37">
        <v>1417</v>
      </c>
      <c r="F37">
        <v>7.1951109999999998</v>
      </c>
      <c r="G37">
        <v>0</v>
      </c>
      <c r="H37">
        <v>101.261</v>
      </c>
      <c r="I37">
        <v>21.7</v>
      </c>
      <c r="J37">
        <v>9.5</v>
      </c>
      <c r="K37">
        <v>60.9</v>
      </c>
      <c r="L37">
        <v>1.0135000000000001</v>
      </c>
      <c r="M37">
        <v>96.885999999999996</v>
      </c>
      <c r="N37">
        <v>103.792</v>
      </c>
      <c r="O37">
        <v>101.129</v>
      </c>
      <c r="P37">
        <v>12.4</v>
      </c>
      <c r="Q37">
        <v>32.9</v>
      </c>
      <c r="R37">
        <v>18.399999999999999</v>
      </c>
      <c r="S37">
        <v>4.59</v>
      </c>
      <c r="T37" s="1"/>
      <c r="U37" s="26"/>
      <c r="V37" s="5"/>
      <c r="W37" s="116">
        <v>41647.39638888889</v>
      </c>
      <c r="X37" s="115">
        <v>10213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6">
    <mergeCell ref="W38:Y41"/>
    <mergeCell ref="Y1:Y5"/>
    <mergeCell ref="X1:X5"/>
    <mergeCell ref="W1:W5"/>
    <mergeCell ref="W27:X30"/>
    <mergeCell ref="W32:X33"/>
  </mergeCells>
  <pageMargins left="0.7" right="0.7" top="0.75" bottom="0.75" header="0.3" footer="0.3"/>
  <pageSetup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289465</v>
      </c>
      <c r="T6" s="22">
        <v>31</v>
      </c>
      <c r="U6" s="23">
        <f>D6-D7</f>
        <v>44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289421</v>
      </c>
      <c r="T7" s="16">
        <v>30</v>
      </c>
      <c r="U7" s="23">
        <f>D7-D8</f>
        <v>70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289351</v>
      </c>
      <c r="T8" s="16">
        <v>29</v>
      </c>
      <c r="U8" s="23">
        <f>D8-D9</f>
        <v>1578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287773</v>
      </c>
      <c r="E9">
        <v>158325</v>
      </c>
      <c r="F9">
        <v>6.9610149999999997</v>
      </c>
      <c r="G9">
        <v>0</v>
      </c>
      <c r="H9">
        <v>100.551</v>
      </c>
      <c r="I9">
        <v>23.8</v>
      </c>
      <c r="J9">
        <v>130.30000000000001</v>
      </c>
      <c r="K9">
        <v>254.8</v>
      </c>
      <c r="L9">
        <v>1.0124</v>
      </c>
      <c r="M9">
        <v>96.691999999999993</v>
      </c>
      <c r="N9">
        <v>104.32299999999999</v>
      </c>
      <c r="O9">
        <v>99.376999999999995</v>
      </c>
      <c r="P9">
        <v>20.399999999999999</v>
      </c>
      <c r="Q9">
        <v>28.2</v>
      </c>
      <c r="R9">
        <v>22.7</v>
      </c>
      <c r="S9">
        <v>5.31</v>
      </c>
      <c r="T9" s="22">
        <v>28</v>
      </c>
      <c r="U9" s="23">
        <f t="shared" ref="U9:U36" si="1">D9-D10</f>
        <v>3120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284653</v>
      </c>
      <c r="E10">
        <v>157880</v>
      </c>
      <c r="F10">
        <v>6.9083110000000003</v>
      </c>
      <c r="G10">
        <v>0</v>
      </c>
      <c r="H10">
        <v>100.557</v>
      </c>
      <c r="I10">
        <v>23.6</v>
      </c>
      <c r="J10">
        <v>119.1</v>
      </c>
      <c r="K10">
        <v>219.6</v>
      </c>
      <c r="L10">
        <v>1.0123</v>
      </c>
      <c r="M10">
        <v>97.034999999999997</v>
      </c>
      <c r="N10">
        <v>103.108</v>
      </c>
      <c r="O10">
        <v>98.545000000000002</v>
      </c>
      <c r="P10">
        <v>20.2</v>
      </c>
      <c r="Q10">
        <v>28.2</v>
      </c>
      <c r="R10">
        <v>22.4</v>
      </c>
      <c r="S10">
        <v>5.31</v>
      </c>
      <c r="T10" s="16">
        <v>27</v>
      </c>
      <c r="U10" s="23">
        <f t="shared" si="1"/>
        <v>2853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281800</v>
      </c>
      <c r="E11">
        <v>157474</v>
      </c>
      <c r="F11">
        <v>6.9648659999999998</v>
      </c>
      <c r="G11">
        <v>0</v>
      </c>
      <c r="H11">
        <v>100.27200000000001</v>
      </c>
      <c r="I11">
        <v>23.5</v>
      </c>
      <c r="J11">
        <v>125.3</v>
      </c>
      <c r="K11">
        <v>259.5</v>
      </c>
      <c r="L11">
        <v>1.0125</v>
      </c>
      <c r="M11">
        <v>97.125</v>
      </c>
      <c r="N11">
        <v>103.81100000000001</v>
      </c>
      <c r="O11">
        <v>99.332999999999998</v>
      </c>
      <c r="P11">
        <v>21</v>
      </c>
      <c r="Q11">
        <v>28.3</v>
      </c>
      <c r="R11">
        <v>22.4</v>
      </c>
      <c r="S11">
        <v>5.31</v>
      </c>
      <c r="T11" s="16">
        <v>26</v>
      </c>
      <c r="U11" s="23">
        <f t="shared" si="1"/>
        <v>2997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278803</v>
      </c>
      <c r="E12">
        <v>157047</v>
      </c>
      <c r="F12">
        <v>6.8093060000000003</v>
      </c>
      <c r="G12">
        <v>0</v>
      </c>
      <c r="H12">
        <v>99.513999999999996</v>
      </c>
      <c r="I12">
        <v>23.1</v>
      </c>
      <c r="J12">
        <v>139.4</v>
      </c>
      <c r="K12">
        <v>260.5</v>
      </c>
      <c r="L12">
        <v>1.0121</v>
      </c>
      <c r="M12">
        <v>95.715999999999994</v>
      </c>
      <c r="N12">
        <v>102.65900000000001</v>
      </c>
      <c r="O12">
        <v>97.227000000000004</v>
      </c>
      <c r="P12">
        <v>19</v>
      </c>
      <c r="Q12">
        <v>27</v>
      </c>
      <c r="R12">
        <v>22.6</v>
      </c>
      <c r="S12">
        <v>5.31</v>
      </c>
      <c r="T12" s="16">
        <v>25</v>
      </c>
      <c r="U12" s="23">
        <f t="shared" si="1"/>
        <v>3343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275460</v>
      </c>
      <c r="E13">
        <v>156566</v>
      </c>
      <c r="F13">
        <v>6.9444419999999996</v>
      </c>
      <c r="G13">
        <v>0</v>
      </c>
      <c r="H13">
        <v>103.571</v>
      </c>
      <c r="I13">
        <v>22</v>
      </c>
      <c r="J13">
        <v>8.3000000000000007</v>
      </c>
      <c r="K13">
        <v>133.30000000000001</v>
      </c>
      <c r="L13">
        <v>1.0128999999999999</v>
      </c>
      <c r="M13">
        <v>97.290999999999997</v>
      </c>
      <c r="N13">
        <v>105.73699999999999</v>
      </c>
      <c r="O13">
        <v>97.805999999999997</v>
      </c>
      <c r="P13">
        <v>12.9</v>
      </c>
      <c r="Q13">
        <v>36.299999999999997</v>
      </c>
      <c r="R13">
        <v>18.8</v>
      </c>
      <c r="S13">
        <v>5.31</v>
      </c>
      <c r="T13" s="16">
        <v>24</v>
      </c>
      <c r="U13" s="23">
        <f t="shared" si="1"/>
        <v>177</v>
      </c>
      <c r="V13" s="16"/>
      <c r="W13" s="114" t="s">
        <v>223</v>
      </c>
      <c r="X13" s="114">
        <v>275462</v>
      </c>
      <c r="Y13" s="117">
        <f t="shared" si="0"/>
        <v>7.2605822987270585E-4</v>
      </c>
    </row>
    <row r="14" spans="1:25">
      <c r="A14" s="16">
        <v>24</v>
      </c>
      <c r="B14" t="s">
        <v>156</v>
      </c>
      <c r="C14" t="s">
        <v>13</v>
      </c>
      <c r="D14">
        <v>275283</v>
      </c>
      <c r="E14">
        <v>156542</v>
      </c>
      <c r="F14">
        <v>7.5120339999999999</v>
      </c>
      <c r="G14">
        <v>0</v>
      </c>
      <c r="H14">
        <v>103.619</v>
      </c>
      <c r="I14">
        <v>23.3</v>
      </c>
      <c r="J14">
        <v>0.9</v>
      </c>
      <c r="K14">
        <v>69</v>
      </c>
      <c r="L14">
        <v>1.0145999999999999</v>
      </c>
      <c r="M14">
        <v>101.54300000000001</v>
      </c>
      <c r="N14">
        <v>106.283</v>
      </c>
      <c r="O14">
        <v>104.346</v>
      </c>
      <c r="P14">
        <v>12.5</v>
      </c>
      <c r="Q14">
        <v>39.799999999999997</v>
      </c>
      <c r="R14">
        <v>15.3</v>
      </c>
      <c r="S14">
        <v>5.31</v>
      </c>
      <c r="T14" s="16">
        <v>23</v>
      </c>
      <c r="U14" s="23">
        <f t="shared" si="1"/>
        <v>16</v>
      </c>
      <c r="V14" s="16"/>
      <c r="W14" s="114" t="s">
        <v>224</v>
      </c>
      <c r="X14" s="114">
        <v>275283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275267</v>
      </c>
      <c r="E15">
        <v>156539</v>
      </c>
      <c r="F15">
        <v>7.3182229999999997</v>
      </c>
      <c r="G15">
        <v>0</v>
      </c>
      <c r="H15">
        <v>101.876</v>
      </c>
      <c r="I15">
        <v>22.4</v>
      </c>
      <c r="J15">
        <v>21.3</v>
      </c>
      <c r="K15">
        <v>137</v>
      </c>
      <c r="L15">
        <v>1.014</v>
      </c>
      <c r="M15">
        <v>98.62</v>
      </c>
      <c r="N15">
        <v>104.494</v>
      </c>
      <c r="O15">
        <v>102.294</v>
      </c>
      <c r="P15">
        <v>14.5</v>
      </c>
      <c r="Q15">
        <v>32.6</v>
      </c>
      <c r="R15">
        <v>17</v>
      </c>
      <c r="S15">
        <v>5.31</v>
      </c>
      <c r="T15" s="16">
        <v>22</v>
      </c>
      <c r="U15" s="23">
        <f t="shared" si="1"/>
        <v>403</v>
      </c>
      <c r="V15" s="16"/>
      <c r="W15" s="114" t="s">
        <v>225</v>
      </c>
      <c r="X15" s="114">
        <v>275267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274864</v>
      </c>
      <c r="E16">
        <v>156483</v>
      </c>
      <c r="F16">
        <v>7.0583539999999996</v>
      </c>
      <c r="G16">
        <v>0</v>
      </c>
      <c r="H16">
        <v>100.97499999999999</v>
      </c>
      <c r="I16">
        <v>22.3</v>
      </c>
      <c r="J16">
        <v>72.400000000000006</v>
      </c>
      <c r="K16">
        <v>261.8</v>
      </c>
      <c r="L16">
        <v>1.0130999999999999</v>
      </c>
      <c r="M16">
        <v>96.872</v>
      </c>
      <c r="N16">
        <v>104.04900000000001</v>
      </c>
      <c r="O16">
        <v>99.471000000000004</v>
      </c>
      <c r="P16">
        <v>17.100000000000001</v>
      </c>
      <c r="Q16">
        <v>27.1</v>
      </c>
      <c r="R16">
        <v>19.100000000000001</v>
      </c>
      <c r="S16">
        <v>5.31</v>
      </c>
      <c r="T16" s="22">
        <v>21</v>
      </c>
      <c r="U16" s="23">
        <f t="shared" si="1"/>
        <v>1639</v>
      </c>
      <c r="V16" s="24">
        <v>22</v>
      </c>
      <c r="W16" s="114" t="s">
        <v>226</v>
      </c>
      <c r="X16" s="114">
        <v>274865</v>
      </c>
      <c r="Y16" s="117">
        <f t="shared" si="0"/>
        <v>3.6381628733295202E-4</v>
      </c>
    </row>
    <row r="17" spans="1:25">
      <c r="A17" s="16">
        <v>21</v>
      </c>
      <c r="B17" t="s">
        <v>159</v>
      </c>
      <c r="C17" t="s">
        <v>13</v>
      </c>
      <c r="D17">
        <v>273225</v>
      </c>
      <c r="E17">
        <v>156249</v>
      </c>
      <c r="F17">
        <v>6.9399410000000001</v>
      </c>
      <c r="G17">
        <v>0</v>
      </c>
      <c r="H17">
        <v>100.512</v>
      </c>
      <c r="I17">
        <v>23.2</v>
      </c>
      <c r="J17">
        <v>148.5</v>
      </c>
      <c r="K17">
        <v>275.39999999999998</v>
      </c>
      <c r="L17">
        <v>1.0124</v>
      </c>
      <c r="M17">
        <v>98.063000000000002</v>
      </c>
      <c r="N17">
        <v>103.389</v>
      </c>
      <c r="O17">
        <v>99.081000000000003</v>
      </c>
      <c r="P17">
        <v>20.9</v>
      </c>
      <c r="Q17">
        <v>26.9</v>
      </c>
      <c r="R17">
        <v>22.7</v>
      </c>
      <c r="S17">
        <v>5.31</v>
      </c>
      <c r="T17" s="16">
        <v>20</v>
      </c>
      <c r="U17" s="23">
        <f t="shared" si="1"/>
        <v>3549</v>
      </c>
      <c r="V17" s="16"/>
      <c r="W17" s="114" t="s">
        <v>227</v>
      </c>
      <c r="X17" s="114">
        <v>273227</v>
      </c>
      <c r="Y17" s="117">
        <f t="shared" si="0"/>
        <v>7.319974380095573E-4</v>
      </c>
    </row>
    <row r="18" spans="1:25">
      <c r="A18" s="16">
        <v>20</v>
      </c>
      <c r="B18" t="s">
        <v>160</v>
      </c>
      <c r="C18" t="s">
        <v>13</v>
      </c>
      <c r="D18">
        <v>269676</v>
      </c>
      <c r="E18">
        <v>155744</v>
      </c>
      <c r="F18">
        <v>6.9982259999999998</v>
      </c>
      <c r="G18">
        <v>0</v>
      </c>
      <c r="H18">
        <v>100.44199999999999</v>
      </c>
      <c r="I18">
        <v>23.1</v>
      </c>
      <c r="J18">
        <v>57.4</v>
      </c>
      <c r="K18">
        <v>238.1</v>
      </c>
      <c r="L18">
        <v>1.0125999999999999</v>
      </c>
      <c r="M18">
        <v>97.875</v>
      </c>
      <c r="N18">
        <v>102.46299999999999</v>
      </c>
      <c r="O18">
        <v>99.543999999999997</v>
      </c>
      <c r="P18">
        <v>16.100000000000001</v>
      </c>
      <c r="Q18">
        <v>30.1</v>
      </c>
      <c r="R18">
        <v>21.7</v>
      </c>
      <c r="S18">
        <v>5.31</v>
      </c>
      <c r="T18" s="16">
        <v>19</v>
      </c>
      <c r="U18" s="23">
        <f t="shared" si="1"/>
        <v>1364</v>
      </c>
      <c r="V18" s="16"/>
      <c r="W18" s="114" t="s">
        <v>228</v>
      </c>
      <c r="X18" s="114">
        <v>269678</v>
      </c>
      <c r="Y18" s="117">
        <f t="shared" si="0"/>
        <v>7.4163069757560152E-4</v>
      </c>
    </row>
    <row r="19" spans="1:25">
      <c r="A19" s="16">
        <v>19</v>
      </c>
      <c r="B19" t="s">
        <v>161</v>
      </c>
      <c r="C19" t="s">
        <v>13</v>
      </c>
      <c r="D19">
        <v>268312</v>
      </c>
      <c r="E19">
        <v>155550</v>
      </c>
      <c r="F19">
        <v>7.1728949999999996</v>
      </c>
      <c r="G19">
        <v>0</v>
      </c>
      <c r="H19">
        <v>100.97</v>
      </c>
      <c r="I19">
        <v>22.9</v>
      </c>
      <c r="J19">
        <v>25.8</v>
      </c>
      <c r="K19">
        <v>54.2</v>
      </c>
      <c r="L19">
        <v>1.0138</v>
      </c>
      <c r="M19">
        <v>98.457999999999998</v>
      </c>
      <c r="N19">
        <v>103.01</v>
      </c>
      <c r="O19">
        <v>99.998000000000005</v>
      </c>
      <c r="P19">
        <v>15.3</v>
      </c>
      <c r="Q19">
        <v>36.200000000000003</v>
      </c>
      <c r="R19">
        <v>16.100000000000001</v>
      </c>
      <c r="S19">
        <v>5.31</v>
      </c>
      <c r="T19" s="16">
        <v>18</v>
      </c>
      <c r="U19" s="23">
        <f t="shared" si="1"/>
        <v>613</v>
      </c>
      <c r="V19" s="16"/>
      <c r="W19" s="114" t="s">
        <v>229</v>
      </c>
      <c r="X19" s="114">
        <v>268311</v>
      </c>
      <c r="Y19" s="117">
        <f t="shared" si="0"/>
        <v>-3.7270043829096267E-4</v>
      </c>
    </row>
    <row r="20" spans="1:25">
      <c r="A20" s="16">
        <v>18</v>
      </c>
      <c r="B20" t="s">
        <v>162</v>
      </c>
      <c r="C20" t="s">
        <v>13</v>
      </c>
      <c r="D20">
        <v>267699</v>
      </c>
      <c r="E20">
        <v>155464</v>
      </c>
      <c r="F20">
        <v>7.2852920000000001</v>
      </c>
      <c r="G20">
        <v>0</v>
      </c>
      <c r="H20">
        <v>103.45</v>
      </c>
      <c r="I20">
        <v>24.9</v>
      </c>
      <c r="J20">
        <v>0</v>
      </c>
      <c r="K20">
        <v>0</v>
      </c>
      <c r="L20">
        <v>1.014</v>
      </c>
      <c r="M20">
        <v>99.138999999999996</v>
      </c>
      <c r="N20">
        <v>105.229</v>
      </c>
      <c r="O20">
        <v>101.44499999999999</v>
      </c>
      <c r="P20">
        <v>14</v>
      </c>
      <c r="Q20">
        <v>39.1</v>
      </c>
      <c r="R20">
        <v>15.9</v>
      </c>
      <c r="S20">
        <v>5.31</v>
      </c>
      <c r="T20" s="16">
        <v>17</v>
      </c>
      <c r="U20" s="23">
        <f t="shared" si="1"/>
        <v>0</v>
      </c>
      <c r="V20" s="16"/>
      <c r="W20" s="115" t="s">
        <v>209</v>
      </c>
      <c r="X20" s="115">
        <v>267699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267699</v>
      </c>
      <c r="E21">
        <v>155464</v>
      </c>
      <c r="F21">
        <v>7.4953469999999998</v>
      </c>
      <c r="G21">
        <v>0</v>
      </c>
      <c r="H21">
        <v>104.05200000000001</v>
      </c>
      <c r="I21">
        <v>20.3</v>
      </c>
      <c r="J21">
        <v>19.5</v>
      </c>
      <c r="K21">
        <v>138</v>
      </c>
      <c r="L21">
        <v>1.0145999999999999</v>
      </c>
      <c r="M21">
        <v>101.095</v>
      </c>
      <c r="N21">
        <v>106.505</v>
      </c>
      <c r="O21">
        <v>104.21599999999999</v>
      </c>
      <c r="P21">
        <v>12.6</v>
      </c>
      <c r="Q21">
        <v>30.4</v>
      </c>
      <c r="R21">
        <v>15.6</v>
      </c>
      <c r="S21">
        <v>5.31</v>
      </c>
      <c r="T21" s="16">
        <v>16</v>
      </c>
      <c r="U21" s="23">
        <f t="shared" si="1"/>
        <v>405</v>
      </c>
      <c r="V21" s="16"/>
      <c r="W21" s="115" t="s">
        <v>210</v>
      </c>
      <c r="X21" s="115">
        <v>267699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267294</v>
      </c>
      <c r="E22">
        <v>155407</v>
      </c>
      <c r="F22">
        <v>7.2148050000000001</v>
      </c>
      <c r="G22">
        <v>0</v>
      </c>
      <c r="H22">
        <v>101.925</v>
      </c>
      <c r="I22">
        <v>21.7</v>
      </c>
      <c r="J22">
        <v>75.599999999999994</v>
      </c>
      <c r="K22">
        <v>219</v>
      </c>
      <c r="L22">
        <v>1.0132000000000001</v>
      </c>
      <c r="M22">
        <v>99.046999999999997</v>
      </c>
      <c r="N22">
        <v>104.593</v>
      </c>
      <c r="O22">
        <v>102.233</v>
      </c>
      <c r="P22">
        <v>18.3</v>
      </c>
      <c r="Q22">
        <v>26.3</v>
      </c>
      <c r="R22">
        <v>20.7</v>
      </c>
      <c r="S22">
        <v>5.31</v>
      </c>
      <c r="T22" s="16">
        <v>15</v>
      </c>
      <c r="U22" s="23">
        <f t="shared" si="1"/>
        <v>1735</v>
      </c>
      <c r="V22" s="16"/>
      <c r="W22" s="115" t="s">
        <v>211</v>
      </c>
      <c r="X22" s="115">
        <v>267294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265559</v>
      </c>
      <c r="E23">
        <v>155164</v>
      </c>
      <c r="F23">
        <v>7.2129599999999998</v>
      </c>
      <c r="G23">
        <v>0</v>
      </c>
      <c r="H23">
        <v>101.194</v>
      </c>
      <c r="I23">
        <v>22.3</v>
      </c>
      <c r="J23">
        <v>107</v>
      </c>
      <c r="K23">
        <v>230.3</v>
      </c>
      <c r="L23">
        <v>1.0130999999999999</v>
      </c>
      <c r="M23">
        <v>97.843999999999994</v>
      </c>
      <c r="N23">
        <v>104.673</v>
      </c>
      <c r="O23">
        <v>102.505</v>
      </c>
      <c r="P23">
        <v>19</v>
      </c>
      <c r="Q23">
        <v>28.7</v>
      </c>
      <c r="R23">
        <v>21.5</v>
      </c>
      <c r="S23">
        <v>5.31</v>
      </c>
      <c r="T23" s="22">
        <v>14</v>
      </c>
      <c r="U23" s="23">
        <f t="shared" si="1"/>
        <v>2544</v>
      </c>
      <c r="V23" s="24">
        <v>15</v>
      </c>
      <c r="W23" s="115" t="s">
        <v>212</v>
      </c>
      <c r="X23" s="115">
        <v>265559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263015</v>
      </c>
      <c r="E24">
        <v>154805</v>
      </c>
      <c r="F24">
        <v>6.9409109999999998</v>
      </c>
      <c r="G24">
        <v>0</v>
      </c>
      <c r="H24">
        <v>100.407</v>
      </c>
      <c r="I24">
        <v>23.8</v>
      </c>
      <c r="J24">
        <v>143.69999999999999</v>
      </c>
      <c r="K24">
        <v>281.8</v>
      </c>
      <c r="L24">
        <v>1.0124</v>
      </c>
      <c r="M24">
        <v>98.007999999999996</v>
      </c>
      <c r="N24">
        <v>102.807</v>
      </c>
      <c r="O24">
        <v>99.078999999999994</v>
      </c>
      <c r="P24">
        <v>20.3</v>
      </c>
      <c r="Q24">
        <v>28.2</v>
      </c>
      <c r="R24">
        <v>22.6</v>
      </c>
      <c r="S24">
        <v>5.31</v>
      </c>
      <c r="T24" s="16">
        <v>13</v>
      </c>
      <c r="U24" s="23">
        <f t="shared" si="1"/>
        <v>3434</v>
      </c>
      <c r="V24" s="16"/>
      <c r="W24" s="115" t="s">
        <v>213</v>
      </c>
      <c r="X24" s="115">
        <v>263014</v>
      </c>
      <c r="Y24" s="117">
        <f t="shared" si="0"/>
        <v>-3.8020645210679049E-4</v>
      </c>
    </row>
    <row r="25" spans="1:25">
      <c r="A25" s="16">
        <v>13</v>
      </c>
      <c r="B25" t="s">
        <v>167</v>
      </c>
      <c r="C25" t="s">
        <v>13</v>
      </c>
      <c r="D25">
        <v>259581</v>
      </c>
      <c r="E25">
        <v>154314</v>
      </c>
      <c r="F25">
        <v>7.0462230000000003</v>
      </c>
      <c r="G25">
        <v>0</v>
      </c>
      <c r="H25">
        <v>101.334</v>
      </c>
      <c r="I25">
        <v>23.6</v>
      </c>
      <c r="J25">
        <v>145.19999999999999</v>
      </c>
      <c r="K25">
        <v>274.60000000000002</v>
      </c>
      <c r="L25">
        <v>1.0125</v>
      </c>
      <c r="M25">
        <v>97.817999999999998</v>
      </c>
      <c r="N25">
        <v>104.22199999999999</v>
      </c>
      <c r="O25">
        <v>100.767</v>
      </c>
      <c r="P25">
        <v>21.6</v>
      </c>
      <c r="Q25">
        <v>26.9</v>
      </c>
      <c r="R25">
        <v>23.2</v>
      </c>
      <c r="S25">
        <v>5.31</v>
      </c>
      <c r="T25" s="16">
        <v>12</v>
      </c>
      <c r="U25" s="23">
        <f t="shared" si="1"/>
        <v>3475</v>
      </c>
      <c r="V25" s="16"/>
      <c r="W25" s="115" t="s">
        <v>214</v>
      </c>
      <c r="X25" s="115">
        <v>259581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256106</v>
      </c>
      <c r="E26">
        <v>153824</v>
      </c>
      <c r="F26">
        <v>7.0938189999999999</v>
      </c>
      <c r="G26">
        <v>0</v>
      </c>
      <c r="H26">
        <v>102.02</v>
      </c>
      <c r="I26">
        <v>24.9</v>
      </c>
      <c r="J26">
        <v>52.3</v>
      </c>
      <c r="K26">
        <v>267.10000000000002</v>
      </c>
      <c r="L26">
        <v>1.0126999999999999</v>
      </c>
      <c r="M26">
        <v>99.628</v>
      </c>
      <c r="N26">
        <v>103.703</v>
      </c>
      <c r="O26">
        <v>101.199</v>
      </c>
      <c r="P26">
        <v>15.4</v>
      </c>
      <c r="Q26">
        <v>33.799999999999997</v>
      </c>
      <c r="R26">
        <v>22.6</v>
      </c>
      <c r="S26">
        <v>5.32</v>
      </c>
      <c r="T26" s="16">
        <v>11</v>
      </c>
      <c r="U26" s="23">
        <f t="shared" si="1"/>
        <v>1216</v>
      </c>
      <c r="V26" s="16"/>
      <c r="W26" s="116">
        <v>41981.65111111111</v>
      </c>
      <c r="X26" s="115">
        <v>0</v>
      </c>
      <c r="Y26" s="117">
        <f t="shared" si="0"/>
        <v>-100</v>
      </c>
    </row>
    <row r="27" spans="1:25">
      <c r="A27" s="16">
        <v>11</v>
      </c>
      <c r="B27" t="s">
        <v>169</v>
      </c>
      <c r="C27" t="s">
        <v>13</v>
      </c>
      <c r="D27">
        <v>254890</v>
      </c>
      <c r="E27">
        <v>153654</v>
      </c>
      <c r="F27">
        <v>7.2419510000000002</v>
      </c>
      <c r="G27">
        <v>0</v>
      </c>
      <c r="H27">
        <v>104.282</v>
      </c>
      <c r="I27">
        <v>22.2</v>
      </c>
      <c r="J27">
        <v>3.1</v>
      </c>
      <c r="K27">
        <v>36.4</v>
      </c>
      <c r="L27">
        <v>1.014</v>
      </c>
      <c r="M27">
        <v>100.241</v>
      </c>
      <c r="N27">
        <v>106.06699999999999</v>
      </c>
      <c r="O27">
        <v>100.654</v>
      </c>
      <c r="P27">
        <v>12.6</v>
      </c>
      <c r="Q27">
        <v>35.299999999999997</v>
      </c>
      <c r="R27">
        <v>15.3</v>
      </c>
      <c r="S27">
        <v>5.31</v>
      </c>
      <c r="T27" s="16">
        <v>10</v>
      </c>
      <c r="U27" s="23">
        <f t="shared" si="1"/>
        <v>49</v>
      </c>
      <c r="V27" s="16"/>
      <c r="W27" s="180" t="s">
        <v>215</v>
      </c>
      <c r="X27" s="181"/>
      <c r="Y27" s="117">
        <f t="shared" si="0"/>
        <v>-100</v>
      </c>
    </row>
    <row r="28" spans="1:25">
      <c r="A28" s="16">
        <v>10</v>
      </c>
      <c r="B28" t="s">
        <v>170</v>
      </c>
      <c r="C28" t="s">
        <v>13</v>
      </c>
      <c r="D28">
        <v>254841</v>
      </c>
      <c r="E28">
        <v>153647</v>
      </c>
      <c r="F28">
        <v>7.546144</v>
      </c>
      <c r="G28">
        <v>0</v>
      </c>
      <c r="H28">
        <v>104.411</v>
      </c>
      <c r="I28">
        <v>21.9</v>
      </c>
      <c r="J28">
        <v>18.2</v>
      </c>
      <c r="K28">
        <v>137.6</v>
      </c>
      <c r="L28">
        <v>1.0145999999999999</v>
      </c>
      <c r="M28">
        <v>102.405</v>
      </c>
      <c r="N28">
        <v>106.285</v>
      </c>
      <c r="O28">
        <v>105.214</v>
      </c>
      <c r="P28">
        <v>14.3</v>
      </c>
      <c r="Q28">
        <v>37.4</v>
      </c>
      <c r="R28">
        <v>16.399999999999999</v>
      </c>
      <c r="S28">
        <v>5.32</v>
      </c>
      <c r="T28" s="16">
        <v>9</v>
      </c>
      <c r="U28" s="23">
        <f t="shared" si="1"/>
        <v>382</v>
      </c>
      <c r="V28" s="16"/>
      <c r="W28" s="184"/>
      <c r="X28" s="185"/>
      <c r="Y28" s="117">
        <f t="shared" si="0"/>
        <v>-100</v>
      </c>
    </row>
    <row r="29" spans="1:25">
      <c r="A29" s="16">
        <v>9</v>
      </c>
      <c r="B29" t="s">
        <v>171</v>
      </c>
      <c r="C29" t="s">
        <v>13</v>
      </c>
      <c r="D29">
        <v>254459</v>
      </c>
      <c r="E29">
        <v>153594</v>
      </c>
      <c r="F29">
        <v>7.3393360000000003</v>
      </c>
      <c r="G29">
        <v>0</v>
      </c>
      <c r="H29">
        <v>102.69199999999999</v>
      </c>
      <c r="I29">
        <v>21.6</v>
      </c>
      <c r="J29">
        <v>61.7</v>
      </c>
      <c r="K29">
        <v>222.8</v>
      </c>
      <c r="L29">
        <v>1.0135000000000001</v>
      </c>
      <c r="M29">
        <v>99.453999999999994</v>
      </c>
      <c r="N29">
        <v>105.699</v>
      </c>
      <c r="O29">
        <v>103.866</v>
      </c>
      <c r="P29">
        <v>18.399999999999999</v>
      </c>
      <c r="Q29">
        <v>25.9</v>
      </c>
      <c r="R29">
        <v>20.399999999999999</v>
      </c>
      <c r="S29">
        <v>5.31</v>
      </c>
      <c r="T29" s="16">
        <v>8</v>
      </c>
      <c r="U29" s="23">
        <f t="shared" si="1"/>
        <v>1369</v>
      </c>
      <c r="V29" s="16"/>
      <c r="W29" s="184"/>
      <c r="X29" s="185"/>
      <c r="Y29" s="117">
        <f t="shared" si="0"/>
        <v>-100</v>
      </c>
    </row>
    <row r="30" spans="1:25" s="25" customFormat="1">
      <c r="A30" s="21">
        <v>8</v>
      </c>
      <c r="B30" t="s">
        <v>142</v>
      </c>
      <c r="C30" t="s">
        <v>13</v>
      </c>
      <c r="D30">
        <v>253090</v>
      </c>
      <c r="E30">
        <v>153404</v>
      </c>
      <c r="F30">
        <v>7.1349</v>
      </c>
      <c r="G30">
        <v>0</v>
      </c>
      <c r="H30">
        <v>101.98</v>
      </c>
      <c r="I30">
        <v>23</v>
      </c>
      <c r="J30">
        <v>134.19999999999999</v>
      </c>
      <c r="K30">
        <v>312.8</v>
      </c>
      <c r="L30">
        <v>1.0127999999999999</v>
      </c>
      <c r="M30">
        <v>98.262</v>
      </c>
      <c r="N30">
        <v>105.265</v>
      </c>
      <c r="O30">
        <v>101.622</v>
      </c>
      <c r="P30">
        <v>19.5</v>
      </c>
      <c r="Q30">
        <v>27.8</v>
      </c>
      <c r="R30">
        <v>22.1</v>
      </c>
      <c r="S30">
        <v>5.32</v>
      </c>
      <c r="T30" s="22">
        <v>7</v>
      </c>
      <c r="U30" s="23">
        <f t="shared" si="1"/>
        <v>3197</v>
      </c>
      <c r="V30" s="24">
        <v>8</v>
      </c>
      <c r="W30" s="184"/>
      <c r="X30" s="185"/>
      <c r="Y30" s="117">
        <f t="shared" si="0"/>
        <v>-100</v>
      </c>
    </row>
    <row r="31" spans="1:25">
      <c r="A31" s="16">
        <v>7</v>
      </c>
      <c r="B31" t="s">
        <v>143</v>
      </c>
      <c r="C31" t="s">
        <v>13</v>
      </c>
      <c r="D31">
        <v>249893</v>
      </c>
      <c r="E31">
        <v>152954</v>
      </c>
      <c r="F31">
        <v>7.0267720000000002</v>
      </c>
      <c r="G31">
        <v>0</v>
      </c>
      <c r="H31">
        <v>101.429</v>
      </c>
      <c r="I31">
        <v>22.9</v>
      </c>
      <c r="J31">
        <v>108.5</v>
      </c>
      <c r="K31">
        <v>255.7</v>
      </c>
      <c r="L31">
        <v>1.0126999999999999</v>
      </c>
      <c r="M31">
        <v>97.667000000000002</v>
      </c>
      <c r="N31">
        <v>104.91500000000001</v>
      </c>
      <c r="O31">
        <v>99.738</v>
      </c>
      <c r="P31">
        <v>20.100000000000001</v>
      </c>
      <c r="Q31">
        <v>27.4</v>
      </c>
      <c r="R31">
        <v>21.1</v>
      </c>
      <c r="S31">
        <v>5.32</v>
      </c>
      <c r="T31" s="16">
        <v>6</v>
      </c>
      <c r="U31" s="23">
        <f t="shared" si="1"/>
        <v>2574</v>
      </c>
      <c r="V31" s="5"/>
      <c r="W31" s="184"/>
      <c r="X31" s="185"/>
      <c r="Y31" s="117">
        <f t="shared" si="0"/>
        <v>-100</v>
      </c>
    </row>
    <row r="32" spans="1:25">
      <c r="A32" s="16">
        <v>6</v>
      </c>
      <c r="B32" t="s">
        <v>144</v>
      </c>
      <c r="C32" t="s">
        <v>13</v>
      </c>
      <c r="D32">
        <v>247319</v>
      </c>
      <c r="E32">
        <v>152590</v>
      </c>
      <c r="F32">
        <v>6.9402850000000003</v>
      </c>
      <c r="G32">
        <v>0</v>
      </c>
      <c r="H32">
        <v>101.247</v>
      </c>
      <c r="I32">
        <v>23.7</v>
      </c>
      <c r="J32">
        <v>142.1</v>
      </c>
      <c r="K32">
        <v>270.60000000000002</v>
      </c>
      <c r="L32">
        <v>1.0124</v>
      </c>
      <c r="M32">
        <v>97.777000000000001</v>
      </c>
      <c r="N32">
        <v>104.57899999999999</v>
      </c>
      <c r="O32">
        <v>99.055000000000007</v>
      </c>
      <c r="P32">
        <v>19.899999999999999</v>
      </c>
      <c r="Q32">
        <v>27.5</v>
      </c>
      <c r="R32">
        <v>22.6</v>
      </c>
      <c r="S32">
        <v>5.32</v>
      </c>
      <c r="T32" s="16">
        <v>5</v>
      </c>
      <c r="U32" s="23">
        <f t="shared" si="1"/>
        <v>3395</v>
      </c>
      <c r="V32" s="5"/>
      <c r="W32" s="182"/>
      <c r="X32" s="183"/>
      <c r="Y32" s="117">
        <f t="shared" si="0"/>
        <v>-100</v>
      </c>
    </row>
    <row r="33" spans="1:25">
      <c r="A33" s="16">
        <v>5</v>
      </c>
      <c r="B33" t="s">
        <v>145</v>
      </c>
      <c r="C33" t="s">
        <v>13</v>
      </c>
      <c r="D33">
        <v>243924</v>
      </c>
      <c r="E33">
        <v>152109</v>
      </c>
      <c r="F33">
        <v>6.9964399999999998</v>
      </c>
      <c r="G33">
        <v>0</v>
      </c>
      <c r="H33">
        <v>100.33</v>
      </c>
      <c r="I33">
        <v>23.5</v>
      </c>
      <c r="J33">
        <v>129.6</v>
      </c>
      <c r="K33">
        <v>275.2</v>
      </c>
      <c r="L33">
        <v>1.0124</v>
      </c>
      <c r="M33">
        <v>97.051000000000002</v>
      </c>
      <c r="N33">
        <v>102.81699999999999</v>
      </c>
      <c r="O33">
        <v>100.05</v>
      </c>
      <c r="P33">
        <v>15.6</v>
      </c>
      <c r="Q33">
        <v>28.6</v>
      </c>
      <c r="R33">
        <v>23.2</v>
      </c>
      <c r="S33">
        <v>5.32</v>
      </c>
      <c r="T33" s="16">
        <v>4</v>
      </c>
      <c r="U33" s="23">
        <f t="shared" si="1"/>
        <v>3101</v>
      </c>
      <c r="V33" s="5"/>
      <c r="W33" s="116">
        <v>41767.394803240742</v>
      </c>
      <c r="X33" s="115">
        <v>243924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240823</v>
      </c>
      <c r="E34">
        <v>151667</v>
      </c>
      <c r="F34">
        <v>7.0563650000000004</v>
      </c>
      <c r="G34">
        <v>0</v>
      </c>
      <c r="H34">
        <v>104.133</v>
      </c>
      <c r="I34">
        <v>24.1</v>
      </c>
      <c r="J34">
        <v>0.2</v>
      </c>
      <c r="K34">
        <v>37</v>
      </c>
      <c r="L34">
        <v>1.0136000000000001</v>
      </c>
      <c r="M34">
        <v>98.063999999999993</v>
      </c>
      <c r="N34">
        <v>106.02500000000001</v>
      </c>
      <c r="O34">
        <v>98.183999999999997</v>
      </c>
      <c r="P34">
        <v>12.1</v>
      </c>
      <c r="Q34">
        <v>40.4</v>
      </c>
      <c r="R34">
        <v>15.5</v>
      </c>
      <c r="S34">
        <v>5.32</v>
      </c>
      <c r="T34" s="16">
        <v>3</v>
      </c>
      <c r="U34" s="23">
        <f t="shared" si="1"/>
        <v>2</v>
      </c>
      <c r="V34" s="5"/>
      <c r="W34" s="180" t="s">
        <v>215</v>
      </c>
      <c r="X34" s="181"/>
      <c r="Y34" s="117">
        <f t="shared" si="0"/>
        <v>-100</v>
      </c>
    </row>
    <row r="35" spans="1:25">
      <c r="A35" s="16">
        <v>3</v>
      </c>
      <c r="B35" t="s">
        <v>147</v>
      </c>
      <c r="C35" t="s">
        <v>13</v>
      </c>
      <c r="D35">
        <v>240821</v>
      </c>
      <c r="E35">
        <v>151667</v>
      </c>
      <c r="F35">
        <v>7.6523260000000004</v>
      </c>
      <c r="G35">
        <v>0</v>
      </c>
      <c r="H35">
        <v>104.03100000000001</v>
      </c>
      <c r="I35">
        <v>21.9</v>
      </c>
      <c r="J35">
        <v>41.6</v>
      </c>
      <c r="K35">
        <v>244.8</v>
      </c>
      <c r="L35">
        <v>1.0152000000000001</v>
      </c>
      <c r="M35">
        <v>102.33</v>
      </c>
      <c r="N35">
        <v>106.56</v>
      </c>
      <c r="O35">
        <v>105.721</v>
      </c>
      <c r="P35">
        <v>11.1</v>
      </c>
      <c r="Q35">
        <v>33</v>
      </c>
      <c r="R35">
        <v>13.9</v>
      </c>
      <c r="S35">
        <v>5.32</v>
      </c>
      <c r="T35" s="16">
        <v>2</v>
      </c>
      <c r="U35" s="23">
        <f t="shared" si="1"/>
        <v>976</v>
      </c>
      <c r="V35" s="5"/>
      <c r="W35" s="182"/>
      <c r="X35" s="183"/>
      <c r="Y35" s="117">
        <f>((X35*100)/D35)-100</f>
        <v>-100</v>
      </c>
    </row>
    <row r="36" spans="1:25">
      <c r="A36" s="16">
        <v>2</v>
      </c>
      <c r="B36" t="s">
        <v>148</v>
      </c>
      <c r="C36" t="s">
        <v>13</v>
      </c>
      <c r="D36">
        <v>239845</v>
      </c>
      <c r="E36">
        <v>151530</v>
      </c>
      <c r="F36">
        <v>7.2049890000000003</v>
      </c>
      <c r="G36">
        <v>0</v>
      </c>
      <c r="H36">
        <v>101.652</v>
      </c>
      <c r="I36">
        <v>23.6</v>
      </c>
      <c r="J36">
        <v>125.3</v>
      </c>
      <c r="K36">
        <v>234</v>
      </c>
      <c r="L36">
        <v>1.0128999999999999</v>
      </c>
      <c r="M36">
        <v>98.897999999999996</v>
      </c>
      <c r="N36">
        <v>104.194</v>
      </c>
      <c r="O36">
        <v>102.824</v>
      </c>
      <c r="P36">
        <v>20.5</v>
      </c>
      <c r="Q36">
        <v>28.2</v>
      </c>
      <c r="R36">
        <v>22.7</v>
      </c>
      <c r="S36">
        <v>5.32</v>
      </c>
      <c r="T36" s="16">
        <v>1</v>
      </c>
      <c r="U36" s="23">
        <f t="shared" si="1"/>
        <v>2994</v>
      </c>
      <c r="V36" s="5"/>
      <c r="W36" s="116">
        <v>41678.394189814811</v>
      </c>
      <c r="X36" s="115">
        <v>239844</v>
      </c>
      <c r="Y36" s="117">
        <f t="shared" ref="Y36:Y37" si="2">((X36*100)/D36)-100</f>
        <v>-4.1693593779257299E-4</v>
      </c>
    </row>
    <row r="37" spans="1:25">
      <c r="A37" s="16">
        <v>1</v>
      </c>
      <c r="B37" t="s">
        <v>149</v>
      </c>
      <c r="C37" t="s">
        <v>13</v>
      </c>
      <c r="D37">
        <v>236851</v>
      </c>
      <c r="E37">
        <v>151109</v>
      </c>
      <c r="F37">
        <v>7.1103050000000003</v>
      </c>
      <c r="G37">
        <v>0</v>
      </c>
      <c r="H37">
        <v>100.97799999999999</v>
      </c>
      <c r="I37">
        <v>23.4</v>
      </c>
      <c r="J37">
        <v>140.5</v>
      </c>
      <c r="K37">
        <v>288.2</v>
      </c>
      <c r="L37">
        <v>1.0128999999999999</v>
      </c>
      <c r="M37">
        <v>96.462999999999994</v>
      </c>
      <c r="N37">
        <v>103.682</v>
      </c>
      <c r="O37">
        <v>100.937</v>
      </c>
      <c r="P37">
        <v>18.899999999999999</v>
      </c>
      <c r="Q37">
        <v>27</v>
      </c>
      <c r="R37">
        <v>21.2</v>
      </c>
      <c r="S37">
        <v>5.32</v>
      </c>
      <c r="T37" s="1"/>
      <c r="U37" s="26"/>
      <c r="V37" s="5"/>
      <c r="W37" s="116">
        <v>41647.561898148146</v>
      </c>
      <c r="X37" s="115">
        <v>234614</v>
      </c>
      <c r="Y37" s="117">
        <f t="shared" si="2"/>
        <v>-0.94447564080371649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6">
    <mergeCell ref="Y1:Y5"/>
    <mergeCell ref="W38:Y41"/>
    <mergeCell ref="W34:X35"/>
    <mergeCell ref="W27:X32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O18" sqref="O18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B6" t="s">
        <v>554</v>
      </c>
      <c r="C6" t="s">
        <v>13</v>
      </c>
      <c r="D6">
        <v>2530</v>
      </c>
      <c r="E6">
        <v>112037</v>
      </c>
      <c r="F6">
        <v>1.8657980000000001</v>
      </c>
      <c r="G6">
        <v>0</v>
      </c>
      <c r="H6">
        <v>14.355</v>
      </c>
      <c r="I6">
        <v>21.3</v>
      </c>
      <c r="J6">
        <v>0.2</v>
      </c>
      <c r="K6">
        <v>3.9</v>
      </c>
      <c r="T6" s="22">
        <v>31</v>
      </c>
      <c r="U6" s="23">
        <f>D6-D7</f>
        <v>6</v>
      </c>
      <c r="V6" s="24">
        <v>1</v>
      </c>
    </row>
    <row r="7" spans="1:22">
      <c r="A7" s="16">
        <v>31</v>
      </c>
      <c r="B7" t="s">
        <v>555</v>
      </c>
      <c r="C7" t="s">
        <v>13</v>
      </c>
      <c r="D7">
        <v>2524</v>
      </c>
      <c r="E7">
        <v>112034</v>
      </c>
      <c r="F7">
        <v>1.8658079999999999</v>
      </c>
      <c r="G7">
        <v>0</v>
      </c>
      <c r="H7">
        <v>14.356</v>
      </c>
      <c r="I7">
        <v>21.7</v>
      </c>
      <c r="J7">
        <v>0.2</v>
      </c>
      <c r="K7">
        <v>0.2</v>
      </c>
      <c r="T7" s="16">
        <v>30</v>
      </c>
      <c r="U7" s="23">
        <f>D7-D8</f>
        <v>5</v>
      </c>
      <c r="V7" s="4"/>
    </row>
    <row r="8" spans="1:22">
      <c r="A8" s="16">
        <v>30</v>
      </c>
      <c r="B8" t="s">
        <v>150</v>
      </c>
      <c r="C8" t="s">
        <v>13</v>
      </c>
      <c r="D8">
        <v>2519</v>
      </c>
      <c r="E8">
        <v>112032</v>
      </c>
      <c r="F8">
        <v>1.896045</v>
      </c>
      <c r="G8">
        <v>0</v>
      </c>
      <c r="H8">
        <v>14.339</v>
      </c>
      <c r="I8">
        <v>19</v>
      </c>
      <c r="J8">
        <v>0.6</v>
      </c>
      <c r="K8">
        <v>3.2</v>
      </c>
      <c r="T8" s="16">
        <v>29</v>
      </c>
      <c r="U8" s="23">
        <f>D8-D9</f>
        <v>13</v>
      </c>
      <c r="V8" s="4"/>
    </row>
    <row r="9" spans="1:22" s="25" customFormat="1">
      <c r="A9" s="21">
        <v>29</v>
      </c>
      <c r="B9" t="s">
        <v>151</v>
      </c>
      <c r="C9" t="s">
        <v>13</v>
      </c>
      <c r="D9">
        <v>2506</v>
      </c>
      <c r="E9">
        <v>112024</v>
      </c>
      <c r="F9">
        <v>1.874668</v>
      </c>
      <c r="G9">
        <v>0</v>
      </c>
      <c r="H9">
        <v>14.286</v>
      </c>
      <c r="I9">
        <v>20.100000000000001</v>
      </c>
      <c r="J9">
        <v>0.8</v>
      </c>
      <c r="K9">
        <v>4.8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20</v>
      </c>
      <c r="V9" s="24">
        <v>29</v>
      </c>
    </row>
    <row r="10" spans="1:22">
      <c r="A10" s="16">
        <v>28</v>
      </c>
      <c r="B10" t="s">
        <v>152</v>
      </c>
      <c r="C10" t="s">
        <v>13</v>
      </c>
      <c r="D10">
        <v>2486</v>
      </c>
      <c r="E10">
        <v>112013</v>
      </c>
      <c r="F10">
        <v>1.887311</v>
      </c>
      <c r="G10">
        <v>0</v>
      </c>
      <c r="H10">
        <v>14.28</v>
      </c>
      <c r="I10">
        <v>19.899999999999999</v>
      </c>
      <c r="J10">
        <v>1</v>
      </c>
      <c r="K10">
        <v>4.4000000000000004</v>
      </c>
      <c r="T10" s="16">
        <v>27</v>
      </c>
      <c r="U10" s="23">
        <f t="shared" si="0"/>
        <v>23</v>
      </c>
      <c r="V10" s="16"/>
    </row>
    <row r="11" spans="1:22">
      <c r="A11" s="16">
        <v>27</v>
      </c>
      <c r="B11" t="s">
        <v>153</v>
      </c>
      <c r="C11" t="s">
        <v>13</v>
      </c>
      <c r="D11">
        <v>2463</v>
      </c>
      <c r="E11">
        <v>112001</v>
      </c>
      <c r="F11">
        <v>1.8854679999999999</v>
      </c>
      <c r="G11">
        <v>0</v>
      </c>
      <c r="H11">
        <v>14.266999999999999</v>
      </c>
      <c r="I11">
        <v>19.899999999999999</v>
      </c>
      <c r="J11">
        <v>1.1000000000000001</v>
      </c>
      <c r="K11">
        <v>4.3</v>
      </c>
      <c r="T11" s="16">
        <v>26</v>
      </c>
      <c r="U11" s="23">
        <f t="shared" si="0"/>
        <v>26</v>
      </c>
      <c r="V11" s="16"/>
    </row>
    <row r="12" spans="1:22">
      <c r="A12" s="16">
        <v>26</v>
      </c>
      <c r="B12" t="s">
        <v>154</v>
      </c>
      <c r="C12" t="s">
        <v>13</v>
      </c>
      <c r="D12">
        <v>2437</v>
      </c>
      <c r="E12">
        <v>111987</v>
      </c>
      <c r="F12">
        <v>1.8889530000000001</v>
      </c>
      <c r="G12">
        <v>0</v>
      </c>
      <c r="H12">
        <v>14.25</v>
      </c>
      <c r="I12">
        <v>19.2</v>
      </c>
      <c r="J12">
        <v>1.5</v>
      </c>
      <c r="K12">
        <v>5.4</v>
      </c>
      <c r="T12" s="16">
        <v>25</v>
      </c>
      <c r="U12" s="23">
        <f t="shared" si="0"/>
        <v>36</v>
      </c>
      <c r="V12" s="16"/>
    </row>
    <row r="13" spans="1:22">
      <c r="A13" s="16">
        <v>25</v>
      </c>
      <c r="B13" t="s">
        <v>155</v>
      </c>
      <c r="C13" t="s">
        <v>13</v>
      </c>
      <c r="D13">
        <v>2401</v>
      </c>
      <c r="E13">
        <v>111967</v>
      </c>
      <c r="F13">
        <v>1.8715269999999999</v>
      </c>
      <c r="G13">
        <v>0</v>
      </c>
      <c r="H13">
        <v>14.375999999999999</v>
      </c>
      <c r="I13">
        <v>18</v>
      </c>
      <c r="J13">
        <v>0.4</v>
      </c>
      <c r="K13">
        <v>4.9000000000000004</v>
      </c>
      <c r="T13" s="16">
        <v>24</v>
      </c>
      <c r="U13" s="23">
        <f t="shared" si="0"/>
        <v>9</v>
      </c>
      <c r="V13" s="16"/>
    </row>
    <row r="14" spans="1:22">
      <c r="A14" s="16">
        <v>24</v>
      </c>
      <c r="B14" t="s">
        <v>156</v>
      </c>
      <c r="C14" t="s">
        <v>13</v>
      </c>
      <c r="D14">
        <v>2392</v>
      </c>
      <c r="E14">
        <v>111962</v>
      </c>
      <c r="F14">
        <v>1.892984</v>
      </c>
      <c r="G14">
        <v>0</v>
      </c>
      <c r="H14">
        <v>14.375</v>
      </c>
      <c r="I14">
        <v>19.5</v>
      </c>
      <c r="J14">
        <v>0.2</v>
      </c>
      <c r="K14">
        <v>0.2</v>
      </c>
      <c r="T14" s="16">
        <v>23</v>
      </c>
      <c r="U14" s="23">
        <f t="shared" si="0"/>
        <v>6</v>
      </c>
      <c r="V14" s="16"/>
    </row>
    <row r="15" spans="1:22">
      <c r="A15" s="16">
        <v>23</v>
      </c>
      <c r="B15" t="s">
        <v>157</v>
      </c>
      <c r="C15" t="s">
        <v>13</v>
      </c>
      <c r="D15">
        <v>2386</v>
      </c>
      <c r="E15">
        <v>111959</v>
      </c>
      <c r="F15">
        <v>1.8810610000000001</v>
      </c>
      <c r="G15">
        <v>0</v>
      </c>
      <c r="H15">
        <v>14.332000000000001</v>
      </c>
      <c r="I15">
        <v>19.7</v>
      </c>
      <c r="J15">
        <v>0.6</v>
      </c>
      <c r="K15">
        <v>5</v>
      </c>
      <c r="T15" s="16">
        <v>22</v>
      </c>
      <c r="U15" s="23">
        <f t="shared" si="0"/>
        <v>14</v>
      </c>
      <c r="V15" s="16"/>
    </row>
    <row r="16" spans="1:22" s="25" customFormat="1">
      <c r="A16" s="21">
        <v>22</v>
      </c>
      <c r="B16" t="s">
        <v>158</v>
      </c>
      <c r="C16" t="s">
        <v>13</v>
      </c>
      <c r="D16">
        <v>2372</v>
      </c>
      <c r="E16">
        <v>111952</v>
      </c>
      <c r="F16">
        <v>1.8796040000000001</v>
      </c>
      <c r="G16">
        <v>0</v>
      </c>
      <c r="H16">
        <v>14.286</v>
      </c>
      <c r="I16">
        <v>18.7</v>
      </c>
      <c r="J16">
        <v>1.1000000000000001</v>
      </c>
      <c r="K16">
        <v>4.4000000000000004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25</v>
      </c>
      <c r="V16" s="24">
        <v>22</v>
      </c>
    </row>
    <row r="17" spans="1:22">
      <c r="A17" s="16">
        <v>21</v>
      </c>
      <c r="B17" t="s">
        <v>159</v>
      </c>
      <c r="C17" t="s">
        <v>13</v>
      </c>
      <c r="D17">
        <v>2347</v>
      </c>
      <c r="E17">
        <v>111938</v>
      </c>
      <c r="F17">
        <v>1.86999</v>
      </c>
      <c r="G17">
        <v>0</v>
      </c>
      <c r="H17">
        <v>14.25</v>
      </c>
      <c r="I17">
        <v>18.899999999999999</v>
      </c>
      <c r="J17">
        <v>1.3</v>
      </c>
      <c r="K17">
        <v>4.8</v>
      </c>
      <c r="T17" s="16">
        <v>20</v>
      </c>
      <c r="U17" s="23">
        <f t="shared" si="0"/>
        <v>31</v>
      </c>
      <c r="V17" s="16"/>
    </row>
    <row r="18" spans="1:22">
      <c r="A18" s="16">
        <v>20</v>
      </c>
      <c r="B18" t="s">
        <v>160</v>
      </c>
      <c r="C18" t="s">
        <v>13</v>
      </c>
      <c r="D18">
        <v>2316</v>
      </c>
      <c r="E18">
        <v>111921</v>
      </c>
      <c r="F18">
        <v>1.8689009999999999</v>
      </c>
      <c r="G18">
        <v>0</v>
      </c>
      <c r="H18">
        <v>14.259</v>
      </c>
      <c r="I18">
        <v>19.5</v>
      </c>
      <c r="J18">
        <v>1.3</v>
      </c>
      <c r="K18">
        <v>5.8</v>
      </c>
      <c r="T18" s="16">
        <v>19</v>
      </c>
      <c r="U18" s="23">
        <f t="shared" si="0"/>
        <v>30</v>
      </c>
      <c r="V18" s="16"/>
    </row>
    <row r="19" spans="1:22">
      <c r="A19" s="16">
        <v>19</v>
      </c>
      <c r="B19" t="s">
        <v>161</v>
      </c>
      <c r="C19" t="s">
        <v>13</v>
      </c>
      <c r="D19">
        <v>2286</v>
      </c>
      <c r="E19">
        <v>111905</v>
      </c>
      <c r="F19">
        <v>1.893937</v>
      </c>
      <c r="G19">
        <v>0</v>
      </c>
      <c r="H19">
        <v>14.28</v>
      </c>
      <c r="I19">
        <v>18.3</v>
      </c>
      <c r="J19">
        <v>1.2</v>
      </c>
      <c r="K19">
        <v>5</v>
      </c>
      <c r="T19" s="16">
        <v>18</v>
      </c>
      <c r="U19" s="23">
        <f t="shared" si="0"/>
        <v>28</v>
      </c>
      <c r="V19" s="16"/>
    </row>
    <row r="20" spans="1:22">
      <c r="A20" s="16">
        <v>18</v>
      </c>
      <c r="B20" t="s">
        <v>162</v>
      </c>
      <c r="C20" t="s">
        <v>13</v>
      </c>
      <c r="D20">
        <v>2258</v>
      </c>
      <c r="E20">
        <v>111890</v>
      </c>
      <c r="F20">
        <v>1.864104</v>
      </c>
      <c r="G20">
        <v>0</v>
      </c>
      <c r="H20">
        <v>14.362</v>
      </c>
      <c r="I20">
        <v>21</v>
      </c>
      <c r="J20">
        <v>0</v>
      </c>
      <c r="K20">
        <v>2.8</v>
      </c>
      <c r="T20" s="16">
        <v>17</v>
      </c>
      <c r="U20" s="23">
        <f t="shared" si="0"/>
        <v>1</v>
      </c>
      <c r="V20" s="16"/>
    </row>
    <row r="21" spans="1:22">
      <c r="A21" s="16">
        <v>17</v>
      </c>
      <c r="B21" t="s">
        <v>163</v>
      </c>
      <c r="C21" t="s">
        <v>13</v>
      </c>
      <c r="D21">
        <v>2257</v>
      </c>
      <c r="E21">
        <v>111890</v>
      </c>
      <c r="F21">
        <v>1.880007</v>
      </c>
      <c r="G21">
        <v>0</v>
      </c>
      <c r="H21">
        <v>14.382</v>
      </c>
      <c r="I21">
        <v>19.600000000000001</v>
      </c>
      <c r="J21">
        <v>0.1</v>
      </c>
      <c r="K21">
        <v>0.2</v>
      </c>
      <c r="T21" s="16">
        <v>16</v>
      </c>
      <c r="U21" s="23">
        <f t="shared" si="0"/>
        <v>2</v>
      </c>
      <c r="V21" s="16"/>
    </row>
    <row r="22" spans="1:22">
      <c r="A22" s="16">
        <v>16</v>
      </c>
      <c r="B22" t="s">
        <v>164</v>
      </c>
      <c r="C22" t="s">
        <v>13</v>
      </c>
      <c r="D22">
        <v>2255</v>
      </c>
      <c r="E22">
        <v>111888</v>
      </c>
      <c r="F22">
        <v>1.875183</v>
      </c>
      <c r="G22">
        <v>0</v>
      </c>
      <c r="H22">
        <v>14.334</v>
      </c>
      <c r="I22">
        <v>19.8</v>
      </c>
      <c r="J22">
        <v>0.7</v>
      </c>
      <c r="K22">
        <v>4.5999999999999996</v>
      </c>
      <c r="T22" s="16">
        <v>15</v>
      </c>
      <c r="U22" s="23">
        <f t="shared" si="0"/>
        <v>18</v>
      </c>
      <c r="V22" s="16"/>
    </row>
    <row r="23" spans="1:22" s="25" customFormat="1">
      <c r="A23" s="21">
        <v>15</v>
      </c>
      <c r="B23" t="s">
        <v>165</v>
      </c>
      <c r="C23" t="s">
        <v>13</v>
      </c>
      <c r="D23">
        <v>2237</v>
      </c>
      <c r="E23">
        <v>111879</v>
      </c>
      <c r="F23">
        <v>1.8733420000000001</v>
      </c>
      <c r="G23">
        <v>0</v>
      </c>
      <c r="H23">
        <v>14.279</v>
      </c>
      <c r="I23">
        <v>18.3</v>
      </c>
      <c r="J23">
        <v>1.2</v>
      </c>
      <c r="K23">
        <v>4.8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28</v>
      </c>
      <c r="V23" s="24">
        <v>15</v>
      </c>
    </row>
    <row r="24" spans="1:22">
      <c r="A24" s="16">
        <v>14</v>
      </c>
      <c r="B24" t="s">
        <v>166</v>
      </c>
      <c r="C24" t="s">
        <v>13</v>
      </c>
      <c r="D24">
        <v>2209</v>
      </c>
      <c r="E24">
        <v>111863</v>
      </c>
      <c r="F24">
        <v>1.872487</v>
      </c>
      <c r="G24">
        <v>0</v>
      </c>
      <c r="H24">
        <v>14.215999999999999</v>
      </c>
      <c r="I24">
        <v>19.100000000000001</v>
      </c>
      <c r="J24">
        <v>1.7</v>
      </c>
      <c r="K24">
        <v>5.8</v>
      </c>
      <c r="T24" s="16">
        <v>13</v>
      </c>
      <c r="U24" s="23">
        <f t="shared" si="0"/>
        <v>40</v>
      </c>
      <c r="V24" s="16"/>
    </row>
    <row r="25" spans="1:22">
      <c r="A25" s="16">
        <v>13</v>
      </c>
      <c r="B25" t="s">
        <v>167</v>
      </c>
      <c r="C25" t="s">
        <v>13</v>
      </c>
      <c r="D25">
        <v>2169</v>
      </c>
      <c r="E25">
        <v>111842</v>
      </c>
      <c r="F25">
        <v>1.866633</v>
      </c>
      <c r="G25">
        <v>0</v>
      </c>
      <c r="H25">
        <v>14.231999999999999</v>
      </c>
      <c r="I25">
        <v>19.2</v>
      </c>
      <c r="J25">
        <v>1.6</v>
      </c>
      <c r="K25">
        <v>4.8</v>
      </c>
      <c r="T25" s="16">
        <v>12</v>
      </c>
      <c r="U25" s="23">
        <f>D25-D26</f>
        <v>37</v>
      </c>
      <c r="V25" s="16"/>
    </row>
    <row r="26" spans="1:22">
      <c r="A26" s="16">
        <v>12</v>
      </c>
      <c r="B26" t="s">
        <v>168</v>
      </c>
      <c r="C26" t="s">
        <v>13</v>
      </c>
      <c r="D26">
        <v>2132</v>
      </c>
      <c r="E26">
        <v>111821</v>
      </c>
      <c r="F26">
        <v>1.863917</v>
      </c>
      <c r="G26">
        <v>0</v>
      </c>
      <c r="H26">
        <v>14.196</v>
      </c>
      <c r="I26">
        <v>19.5</v>
      </c>
      <c r="J26">
        <v>2.2000000000000002</v>
      </c>
      <c r="K26">
        <v>5.2</v>
      </c>
      <c r="T26" s="16">
        <v>11</v>
      </c>
      <c r="U26" s="23">
        <f t="shared" si="0"/>
        <v>53</v>
      </c>
      <c r="V26" s="16"/>
    </row>
    <row r="27" spans="1:22">
      <c r="A27" s="16">
        <v>11</v>
      </c>
      <c r="B27" t="s">
        <v>169</v>
      </c>
      <c r="C27" t="s">
        <v>13</v>
      </c>
      <c r="D27">
        <v>2079</v>
      </c>
      <c r="E27">
        <v>111793</v>
      </c>
      <c r="F27">
        <v>1.868341</v>
      </c>
      <c r="G27">
        <v>0</v>
      </c>
      <c r="H27">
        <v>14.36</v>
      </c>
      <c r="I27">
        <v>19.100000000000001</v>
      </c>
      <c r="J27">
        <v>0.4</v>
      </c>
      <c r="K27">
        <v>3.8</v>
      </c>
      <c r="T27" s="16">
        <v>10</v>
      </c>
      <c r="U27" s="23">
        <f t="shared" si="0"/>
        <v>11</v>
      </c>
      <c r="V27" s="16"/>
    </row>
    <row r="28" spans="1:22">
      <c r="A28" s="16">
        <v>10</v>
      </c>
      <c r="B28" t="s">
        <v>170</v>
      </c>
      <c r="C28" t="s">
        <v>13</v>
      </c>
      <c r="D28">
        <v>2068</v>
      </c>
      <c r="E28">
        <v>111787</v>
      </c>
      <c r="F28">
        <v>1.886619</v>
      </c>
      <c r="G28">
        <v>0</v>
      </c>
      <c r="H28">
        <v>14.375999999999999</v>
      </c>
      <c r="I28">
        <v>19.3</v>
      </c>
      <c r="J28">
        <v>0.2</v>
      </c>
      <c r="K28">
        <v>0.2</v>
      </c>
      <c r="T28" s="16">
        <v>9</v>
      </c>
      <c r="U28" s="23">
        <f t="shared" si="0"/>
        <v>5</v>
      </c>
      <c r="V28" s="16"/>
    </row>
    <row r="29" spans="1:22">
      <c r="A29" s="16">
        <v>9</v>
      </c>
      <c r="B29" t="s">
        <v>171</v>
      </c>
      <c r="C29" t="s">
        <v>13</v>
      </c>
      <c r="D29">
        <v>2063</v>
      </c>
      <c r="E29">
        <v>111785</v>
      </c>
      <c r="F29">
        <v>1.894652</v>
      </c>
      <c r="G29">
        <v>0</v>
      </c>
      <c r="H29">
        <v>14.36</v>
      </c>
      <c r="I29">
        <v>17.100000000000001</v>
      </c>
      <c r="J29">
        <v>0.8</v>
      </c>
      <c r="K29">
        <v>5.7</v>
      </c>
      <c r="T29" s="16">
        <v>8</v>
      </c>
      <c r="U29" s="23">
        <f t="shared" si="0"/>
        <v>18</v>
      </c>
      <c r="V29" s="16"/>
    </row>
    <row r="30" spans="1:22" s="25" customFormat="1">
      <c r="A30" s="21">
        <v>8</v>
      </c>
      <c r="B30" s="103">
        <v>41859</v>
      </c>
      <c r="C30" s="104">
        <v>0.375</v>
      </c>
      <c r="D30">
        <v>2045</v>
      </c>
      <c r="E30" s="105">
        <v>111775</v>
      </c>
      <c r="F30" s="106">
        <v>1.88673</v>
      </c>
      <c r="G30">
        <v>0</v>
      </c>
      <c r="H30" s="107">
        <v>14.194226</v>
      </c>
      <c r="I30" s="108">
        <v>17.399999999999999</v>
      </c>
      <c r="J30" s="108">
        <v>2.5</v>
      </c>
      <c r="K30" s="108">
        <v>5.6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59</v>
      </c>
      <c r="V30" s="24">
        <v>8</v>
      </c>
    </row>
    <row r="31" spans="1:22">
      <c r="A31" s="16">
        <v>7</v>
      </c>
      <c r="B31" s="103">
        <v>41858</v>
      </c>
      <c r="C31" s="104">
        <v>0.375</v>
      </c>
      <c r="D31">
        <v>1986</v>
      </c>
      <c r="E31" s="105">
        <v>111742</v>
      </c>
      <c r="F31" s="106">
        <v>1.8610800000000001</v>
      </c>
      <c r="G31">
        <v>0</v>
      </c>
      <c r="H31" s="107">
        <v>14.190446</v>
      </c>
      <c r="I31" s="108">
        <v>18.5</v>
      </c>
      <c r="J31" s="108">
        <v>2.4</v>
      </c>
      <c r="K31" s="108">
        <v>5.9</v>
      </c>
      <c r="T31" s="16">
        <v>6</v>
      </c>
      <c r="U31" s="23">
        <f t="shared" si="0"/>
        <v>57</v>
      </c>
      <c r="V31" s="5"/>
    </row>
    <row r="32" spans="1:22">
      <c r="A32" s="16">
        <v>6</v>
      </c>
      <c r="B32" s="103">
        <v>41857</v>
      </c>
      <c r="C32" s="104">
        <v>0.375</v>
      </c>
      <c r="D32">
        <v>1929</v>
      </c>
      <c r="E32" s="105">
        <v>111712</v>
      </c>
      <c r="F32" s="106">
        <v>1.868215</v>
      </c>
      <c r="G32">
        <v>0</v>
      </c>
      <c r="H32" s="107">
        <v>14.187504000000001</v>
      </c>
      <c r="I32" s="108">
        <v>19.8</v>
      </c>
      <c r="J32" s="108">
        <v>2.2999999999999998</v>
      </c>
      <c r="K32" s="108">
        <v>6</v>
      </c>
      <c r="T32" s="16">
        <v>5</v>
      </c>
      <c r="U32" s="23">
        <f t="shared" si="0"/>
        <v>54</v>
      </c>
      <c r="V32" s="5"/>
    </row>
    <row r="33" spans="1:22">
      <c r="A33" s="16">
        <v>5</v>
      </c>
      <c r="B33" s="103">
        <v>41856</v>
      </c>
      <c r="C33" s="104">
        <v>0.375</v>
      </c>
      <c r="D33">
        <v>1875</v>
      </c>
      <c r="E33" s="105">
        <v>111682</v>
      </c>
      <c r="F33" s="106">
        <v>1.860949</v>
      </c>
      <c r="G33">
        <v>0</v>
      </c>
      <c r="H33" s="107">
        <v>14.15292</v>
      </c>
      <c r="I33" s="108">
        <v>20.2</v>
      </c>
      <c r="J33" s="108">
        <v>2.5</v>
      </c>
      <c r="K33" s="108">
        <v>6.5</v>
      </c>
      <c r="T33" s="16">
        <v>4</v>
      </c>
      <c r="U33" s="23">
        <f t="shared" si="0"/>
        <v>60</v>
      </c>
      <c r="V33" s="5"/>
    </row>
    <row r="34" spans="1:22">
      <c r="A34" s="16">
        <v>4</v>
      </c>
      <c r="B34" s="103">
        <v>41855</v>
      </c>
      <c r="C34" s="104">
        <v>0.375</v>
      </c>
      <c r="D34">
        <v>1815</v>
      </c>
      <c r="E34" s="105">
        <v>111650</v>
      </c>
      <c r="F34" s="106">
        <v>1.8678980000000001</v>
      </c>
      <c r="G34">
        <v>0</v>
      </c>
      <c r="H34" s="107">
        <v>14.345537999999999</v>
      </c>
      <c r="I34" s="108">
        <v>19.8</v>
      </c>
      <c r="J34" s="108">
        <v>0.4</v>
      </c>
      <c r="K34" s="108">
        <v>4.8</v>
      </c>
      <c r="T34" s="16">
        <v>3</v>
      </c>
      <c r="U34" s="23">
        <f t="shared" si="0"/>
        <v>10</v>
      </c>
      <c r="V34" s="5"/>
    </row>
    <row r="35" spans="1:22">
      <c r="A35" s="16">
        <v>3</v>
      </c>
      <c r="B35" s="103">
        <v>41854</v>
      </c>
      <c r="C35" s="104">
        <v>0.375</v>
      </c>
      <c r="D35">
        <v>1805</v>
      </c>
      <c r="E35" s="105">
        <v>111644</v>
      </c>
      <c r="F35" s="106">
        <v>1.90272</v>
      </c>
      <c r="G35">
        <v>0</v>
      </c>
      <c r="H35" s="107">
        <v>14.377769000000001</v>
      </c>
      <c r="I35" s="108">
        <v>19.7</v>
      </c>
      <c r="J35" s="108">
        <v>0.1</v>
      </c>
      <c r="K35" s="108">
        <v>0.2</v>
      </c>
      <c r="T35" s="16">
        <v>2</v>
      </c>
      <c r="U35" s="23">
        <f t="shared" si="0"/>
        <v>4</v>
      </c>
      <c r="V35" s="5"/>
    </row>
    <row r="36" spans="1:22">
      <c r="A36" s="16">
        <v>2</v>
      </c>
      <c r="B36" s="103">
        <v>41853</v>
      </c>
      <c r="C36" s="104">
        <v>0.375</v>
      </c>
      <c r="D36">
        <v>1801</v>
      </c>
      <c r="E36" s="105">
        <v>111642</v>
      </c>
      <c r="F36" s="106">
        <v>1.901332</v>
      </c>
      <c r="G36">
        <v>0</v>
      </c>
      <c r="H36" s="107">
        <v>14.318956999999999</v>
      </c>
      <c r="I36" s="108">
        <v>19.899999999999999</v>
      </c>
      <c r="J36" s="108">
        <v>1.2</v>
      </c>
      <c r="K36" s="108">
        <v>6.1</v>
      </c>
      <c r="T36" s="16">
        <v>1</v>
      </c>
      <c r="U36" s="23">
        <f t="shared" si="0"/>
        <v>27</v>
      </c>
      <c r="V36" s="5"/>
    </row>
    <row r="37" spans="1:22">
      <c r="A37" s="16">
        <v>1</v>
      </c>
      <c r="B37" s="103">
        <v>41852</v>
      </c>
      <c r="C37" s="104">
        <v>0.375</v>
      </c>
      <c r="D37">
        <v>1774</v>
      </c>
      <c r="E37" s="105">
        <v>111627</v>
      </c>
      <c r="F37" s="106">
        <v>1.860798</v>
      </c>
      <c r="G37">
        <v>0</v>
      </c>
      <c r="H37" s="107">
        <v>14.228422999999999</v>
      </c>
      <c r="I37" s="108">
        <v>19.2</v>
      </c>
      <c r="J37" s="108">
        <v>1.8</v>
      </c>
      <c r="K37" s="108">
        <v>6.2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319634</v>
      </c>
      <c r="T6" s="22">
        <v>31</v>
      </c>
      <c r="U6" s="23">
        <f>D6-D7</f>
        <v>0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319634</v>
      </c>
      <c r="T7" s="16">
        <v>30</v>
      </c>
      <c r="U7" s="23">
        <f>D7-D8</f>
        <v>0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319634</v>
      </c>
      <c r="T8" s="16">
        <v>29</v>
      </c>
      <c r="U8" s="23">
        <f>D8-D9</f>
        <v>2267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317367</v>
      </c>
      <c r="E9">
        <v>619534</v>
      </c>
      <c r="F9">
        <v>7.0038530000000003</v>
      </c>
      <c r="G9">
        <v>0</v>
      </c>
      <c r="H9">
        <v>89.105000000000004</v>
      </c>
      <c r="I9">
        <v>25.1</v>
      </c>
      <c r="J9">
        <v>206.3</v>
      </c>
      <c r="K9">
        <v>223.6</v>
      </c>
      <c r="L9">
        <v>1.0123</v>
      </c>
      <c r="M9">
        <v>85.128</v>
      </c>
      <c r="N9">
        <v>92.953999999999994</v>
      </c>
      <c r="O9">
        <v>87.885000000000005</v>
      </c>
      <c r="P9">
        <v>23.1</v>
      </c>
      <c r="Q9">
        <v>28.4</v>
      </c>
      <c r="R9">
        <v>24</v>
      </c>
      <c r="S9">
        <v>5.01</v>
      </c>
      <c r="T9" s="22">
        <v>28</v>
      </c>
      <c r="U9" s="23">
        <f t="shared" ref="U9:U36" si="1">D9-D10</f>
        <v>4951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312416</v>
      </c>
      <c r="E10">
        <v>618832</v>
      </c>
      <c r="F10">
        <v>6.9397140000000004</v>
      </c>
      <c r="G10">
        <v>0</v>
      </c>
      <c r="H10">
        <v>89.063000000000002</v>
      </c>
      <c r="I10">
        <v>24.9</v>
      </c>
      <c r="J10">
        <v>209.6</v>
      </c>
      <c r="K10">
        <v>228.5</v>
      </c>
      <c r="L10">
        <v>1.0121</v>
      </c>
      <c r="M10">
        <v>85.55</v>
      </c>
      <c r="N10">
        <v>91.664000000000001</v>
      </c>
      <c r="O10">
        <v>87.022999999999996</v>
      </c>
      <c r="P10">
        <v>22.7</v>
      </c>
      <c r="Q10">
        <v>28.3</v>
      </c>
      <c r="R10">
        <v>24.1</v>
      </c>
      <c r="S10">
        <v>5.01</v>
      </c>
      <c r="T10" s="16">
        <v>27</v>
      </c>
      <c r="U10" s="23">
        <f t="shared" si="1"/>
        <v>5029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307387</v>
      </c>
      <c r="E11">
        <v>618121</v>
      </c>
      <c r="F11">
        <v>7.0036199999999997</v>
      </c>
      <c r="G11">
        <v>0</v>
      </c>
      <c r="H11">
        <v>88.801000000000002</v>
      </c>
      <c r="I11">
        <v>24.9</v>
      </c>
      <c r="J11">
        <v>201.3</v>
      </c>
      <c r="K11">
        <v>225.1</v>
      </c>
      <c r="L11">
        <v>1.0123</v>
      </c>
      <c r="M11">
        <v>85.677000000000007</v>
      </c>
      <c r="N11">
        <v>92.373999999999995</v>
      </c>
      <c r="O11">
        <v>87.843999999999994</v>
      </c>
      <c r="P11">
        <v>22.4</v>
      </c>
      <c r="Q11">
        <v>28.7</v>
      </c>
      <c r="R11">
        <v>23.9</v>
      </c>
      <c r="S11">
        <v>5.01</v>
      </c>
      <c r="T11" s="16">
        <v>26</v>
      </c>
      <c r="U11" s="23">
        <f t="shared" si="1"/>
        <v>4830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302557</v>
      </c>
      <c r="E12">
        <v>617435</v>
      </c>
      <c r="F12">
        <v>6.8620270000000003</v>
      </c>
      <c r="G12">
        <v>0</v>
      </c>
      <c r="H12">
        <v>88.058999999999997</v>
      </c>
      <c r="I12">
        <v>24.7</v>
      </c>
      <c r="J12">
        <v>202.6</v>
      </c>
      <c r="K12">
        <v>232.2</v>
      </c>
      <c r="L12">
        <v>1.012</v>
      </c>
      <c r="M12">
        <v>84.287999999999997</v>
      </c>
      <c r="N12">
        <v>91.176000000000002</v>
      </c>
      <c r="O12">
        <v>85.802999999999997</v>
      </c>
      <c r="P12">
        <v>22.4</v>
      </c>
      <c r="Q12">
        <v>28.1</v>
      </c>
      <c r="R12">
        <v>23.7</v>
      </c>
      <c r="S12">
        <v>5.01</v>
      </c>
      <c r="T12" s="16">
        <v>25</v>
      </c>
      <c r="U12" s="23">
        <f t="shared" si="1"/>
        <v>4861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297696</v>
      </c>
      <c r="E13">
        <v>616740</v>
      </c>
      <c r="F13">
        <v>6.9014090000000001</v>
      </c>
      <c r="G13">
        <v>0</v>
      </c>
      <c r="H13">
        <v>92.048000000000002</v>
      </c>
      <c r="I13">
        <v>24.5</v>
      </c>
      <c r="J13">
        <v>193.4</v>
      </c>
      <c r="K13">
        <v>220.8</v>
      </c>
      <c r="L13">
        <v>1.0121</v>
      </c>
      <c r="M13">
        <v>85.739000000000004</v>
      </c>
      <c r="N13">
        <v>94.254999999999995</v>
      </c>
      <c r="O13">
        <v>86.355000000000004</v>
      </c>
      <c r="P13">
        <v>22.6</v>
      </c>
      <c r="Q13">
        <v>28.8</v>
      </c>
      <c r="R13">
        <v>23.7</v>
      </c>
      <c r="S13">
        <v>5.01</v>
      </c>
      <c r="T13" s="16">
        <v>24</v>
      </c>
      <c r="U13" s="23">
        <f t="shared" si="1"/>
        <v>4642</v>
      </c>
      <c r="V13" s="16"/>
      <c r="W13" s="114" t="s">
        <v>236</v>
      </c>
      <c r="X13" s="114">
        <v>297702</v>
      </c>
      <c r="Y13" s="117">
        <f t="shared" si="0"/>
        <v>2.0154788777801969E-3</v>
      </c>
    </row>
    <row r="14" spans="1:25">
      <c r="A14" s="16">
        <v>24</v>
      </c>
      <c r="B14" t="s">
        <v>156</v>
      </c>
      <c r="C14" t="s">
        <v>13</v>
      </c>
      <c r="D14">
        <v>293054</v>
      </c>
      <c r="E14">
        <v>616103</v>
      </c>
      <c r="F14">
        <v>7.3510489999999997</v>
      </c>
      <c r="G14">
        <v>0</v>
      </c>
      <c r="H14">
        <v>92.100999999999999</v>
      </c>
      <c r="I14">
        <v>25</v>
      </c>
      <c r="J14">
        <v>178.3</v>
      </c>
      <c r="K14">
        <v>228.7</v>
      </c>
      <c r="L14">
        <v>1.0128999999999999</v>
      </c>
      <c r="M14">
        <v>90.043000000000006</v>
      </c>
      <c r="N14">
        <v>94.808999999999997</v>
      </c>
      <c r="O14">
        <v>92.822000000000003</v>
      </c>
      <c r="P14">
        <v>22.7</v>
      </c>
      <c r="Q14">
        <v>29.3</v>
      </c>
      <c r="R14">
        <v>24.2</v>
      </c>
      <c r="S14">
        <v>5.01</v>
      </c>
      <c r="T14" s="16">
        <v>23</v>
      </c>
      <c r="U14" s="23">
        <f t="shared" si="1"/>
        <v>4279</v>
      </c>
      <c r="V14" s="16"/>
      <c r="W14" s="114" t="s">
        <v>237</v>
      </c>
      <c r="X14" s="114">
        <v>293060</v>
      </c>
      <c r="Y14" s="117">
        <f t="shared" si="0"/>
        <v>2.0474042326696917E-3</v>
      </c>
    </row>
    <row r="15" spans="1:25">
      <c r="A15" s="16">
        <v>23</v>
      </c>
      <c r="B15" t="s">
        <v>157</v>
      </c>
      <c r="C15" t="s">
        <v>13</v>
      </c>
      <c r="D15">
        <v>288775</v>
      </c>
      <c r="E15">
        <v>615516</v>
      </c>
      <c r="F15">
        <v>7.1997410000000004</v>
      </c>
      <c r="G15">
        <v>0</v>
      </c>
      <c r="H15">
        <v>90.326999999999998</v>
      </c>
      <c r="I15">
        <v>24.9</v>
      </c>
      <c r="J15">
        <v>183.3</v>
      </c>
      <c r="K15">
        <v>221</v>
      </c>
      <c r="L15">
        <v>1.0125999999999999</v>
      </c>
      <c r="M15">
        <v>87.128</v>
      </c>
      <c r="N15">
        <v>92.936000000000007</v>
      </c>
      <c r="O15">
        <v>90.706000000000003</v>
      </c>
      <c r="P15">
        <v>22.9</v>
      </c>
      <c r="Q15">
        <v>28.7</v>
      </c>
      <c r="R15">
        <v>24.2</v>
      </c>
      <c r="S15">
        <v>5.0199999999999996</v>
      </c>
      <c r="T15" s="16">
        <v>22</v>
      </c>
      <c r="U15" s="23">
        <f t="shared" si="1"/>
        <v>4399</v>
      </c>
      <c r="V15" s="16"/>
      <c r="W15" s="114" t="s">
        <v>238</v>
      </c>
      <c r="X15" s="114">
        <v>288781</v>
      </c>
      <c r="Y15" s="117">
        <f t="shared" si="0"/>
        <v>2.0777421868274359E-3</v>
      </c>
    </row>
    <row r="16" spans="1:25" s="25" customFormat="1">
      <c r="A16" s="21">
        <v>22</v>
      </c>
      <c r="B16" t="s">
        <v>158</v>
      </c>
      <c r="C16" t="s">
        <v>13</v>
      </c>
      <c r="D16">
        <v>284376</v>
      </c>
      <c r="E16">
        <v>614901</v>
      </c>
      <c r="F16">
        <v>7.0096999999999996</v>
      </c>
      <c r="G16">
        <v>0</v>
      </c>
      <c r="H16">
        <v>89.456000000000003</v>
      </c>
      <c r="I16">
        <v>24.8</v>
      </c>
      <c r="J16">
        <v>179</v>
      </c>
      <c r="K16">
        <v>229.4</v>
      </c>
      <c r="L16">
        <v>1.0123</v>
      </c>
      <c r="M16">
        <v>85.367000000000004</v>
      </c>
      <c r="N16">
        <v>92.478999999999999</v>
      </c>
      <c r="O16">
        <v>87.882000000000005</v>
      </c>
      <c r="P16">
        <v>22.8</v>
      </c>
      <c r="Q16">
        <v>28.8</v>
      </c>
      <c r="R16">
        <v>23.8</v>
      </c>
      <c r="S16">
        <v>5.01</v>
      </c>
      <c r="T16" s="22">
        <v>21</v>
      </c>
      <c r="U16" s="23">
        <f t="shared" si="1"/>
        <v>4295</v>
      </c>
      <c r="V16" s="24">
        <v>22</v>
      </c>
      <c r="W16" s="114" t="s">
        <v>239</v>
      </c>
      <c r="X16" s="114">
        <v>284381</v>
      </c>
      <c r="Y16" s="117">
        <f t="shared" si="0"/>
        <v>1.7582355754370838E-3</v>
      </c>
    </row>
    <row r="17" spans="1:25">
      <c r="A17" s="16">
        <v>21</v>
      </c>
      <c r="B17" t="s">
        <v>159</v>
      </c>
      <c r="C17" t="s">
        <v>13</v>
      </c>
      <c r="D17">
        <v>280081</v>
      </c>
      <c r="E17">
        <v>614296</v>
      </c>
      <c r="F17">
        <v>6.9839909999999996</v>
      </c>
      <c r="G17">
        <v>0</v>
      </c>
      <c r="H17">
        <v>89.100999999999999</v>
      </c>
      <c r="I17">
        <v>24.7</v>
      </c>
      <c r="J17">
        <v>181.3</v>
      </c>
      <c r="K17">
        <v>223.1</v>
      </c>
      <c r="L17">
        <v>1.0122</v>
      </c>
      <c r="M17">
        <v>86.641999999999996</v>
      </c>
      <c r="N17">
        <v>91.938999999999993</v>
      </c>
      <c r="O17">
        <v>87.582999999999998</v>
      </c>
      <c r="P17">
        <v>22.6</v>
      </c>
      <c r="Q17">
        <v>28.3</v>
      </c>
      <c r="R17">
        <v>23.9</v>
      </c>
      <c r="S17">
        <v>5.0199999999999996</v>
      </c>
      <c r="T17" s="16">
        <v>20</v>
      </c>
      <c r="U17" s="23">
        <f t="shared" si="1"/>
        <v>4351</v>
      </c>
      <c r="V17" s="16"/>
      <c r="W17" s="114" t="s">
        <v>240</v>
      </c>
      <c r="X17" s="114">
        <v>280085</v>
      </c>
      <c r="Y17" s="117">
        <f t="shared" si="0"/>
        <v>1.4281582827777584E-3</v>
      </c>
    </row>
    <row r="18" spans="1:25">
      <c r="A18" s="16">
        <v>20</v>
      </c>
      <c r="B18" t="s">
        <v>160</v>
      </c>
      <c r="C18" t="s">
        <v>13</v>
      </c>
      <c r="D18">
        <v>275730</v>
      </c>
      <c r="E18">
        <v>613682</v>
      </c>
      <c r="F18">
        <v>7.0214290000000004</v>
      </c>
      <c r="G18">
        <v>0</v>
      </c>
      <c r="H18">
        <v>88.936000000000007</v>
      </c>
      <c r="I18">
        <v>24.7</v>
      </c>
      <c r="J18">
        <v>172.6</v>
      </c>
      <c r="K18">
        <v>231.5</v>
      </c>
      <c r="L18">
        <v>1.0123</v>
      </c>
      <c r="M18">
        <v>86.332999999999998</v>
      </c>
      <c r="N18">
        <v>90.968999999999994</v>
      </c>
      <c r="O18">
        <v>88.055000000000007</v>
      </c>
      <c r="P18">
        <v>22.8</v>
      </c>
      <c r="Q18">
        <v>28.4</v>
      </c>
      <c r="R18">
        <v>23.8</v>
      </c>
      <c r="S18">
        <v>5.0199999999999996</v>
      </c>
      <c r="T18" s="16">
        <v>19</v>
      </c>
      <c r="U18" s="23">
        <f t="shared" si="1"/>
        <v>4142</v>
      </c>
      <c r="V18" s="16"/>
      <c r="W18" s="114" t="s">
        <v>241</v>
      </c>
      <c r="X18" s="114">
        <v>275733</v>
      </c>
      <c r="Y18" s="117">
        <f t="shared" si="0"/>
        <v>1.0880208899948229E-3</v>
      </c>
    </row>
    <row r="19" spans="1:25">
      <c r="A19" s="16">
        <v>19</v>
      </c>
      <c r="B19" t="s">
        <v>161</v>
      </c>
      <c r="C19" t="s">
        <v>13</v>
      </c>
      <c r="D19">
        <v>271588</v>
      </c>
      <c r="E19">
        <v>613095</v>
      </c>
      <c r="F19">
        <v>7.0582019999999996</v>
      </c>
      <c r="G19">
        <v>0</v>
      </c>
      <c r="H19">
        <v>89.44</v>
      </c>
      <c r="I19">
        <v>24.4</v>
      </c>
      <c r="J19">
        <v>183.3</v>
      </c>
      <c r="K19">
        <v>272.10000000000002</v>
      </c>
      <c r="L19">
        <v>1.0124</v>
      </c>
      <c r="M19">
        <v>86.915000000000006</v>
      </c>
      <c r="N19">
        <v>91.477000000000004</v>
      </c>
      <c r="O19">
        <v>88.43</v>
      </c>
      <c r="P19">
        <v>22.3</v>
      </c>
      <c r="Q19">
        <v>28.1</v>
      </c>
      <c r="R19">
        <v>23.4</v>
      </c>
      <c r="S19">
        <v>5.0199999999999996</v>
      </c>
      <c r="T19" s="16">
        <v>18</v>
      </c>
      <c r="U19" s="23">
        <f t="shared" si="1"/>
        <v>4399</v>
      </c>
      <c r="V19" s="16"/>
      <c r="W19" s="114" t="s">
        <v>242</v>
      </c>
      <c r="X19" s="114">
        <v>271591</v>
      </c>
      <c r="Y19" s="117">
        <f t="shared" si="0"/>
        <v>1.1046143423101284E-3</v>
      </c>
    </row>
    <row r="20" spans="1:25">
      <c r="A20" s="16">
        <v>18</v>
      </c>
      <c r="B20" t="s">
        <v>162</v>
      </c>
      <c r="C20" t="s">
        <v>13</v>
      </c>
      <c r="D20">
        <v>267189</v>
      </c>
      <c r="E20">
        <v>612476</v>
      </c>
      <c r="F20">
        <v>7.1623239999999999</v>
      </c>
      <c r="G20">
        <v>0</v>
      </c>
      <c r="H20">
        <v>91.921000000000006</v>
      </c>
      <c r="I20">
        <v>25.2</v>
      </c>
      <c r="J20">
        <v>173.5</v>
      </c>
      <c r="K20">
        <v>214.4</v>
      </c>
      <c r="L20">
        <v>1.0125999999999999</v>
      </c>
      <c r="M20">
        <v>87.613</v>
      </c>
      <c r="N20">
        <v>93.734999999999999</v>
      </c>
      <c r="O20">
        <v>89.92</v>
      </c>
      <c r="P20">
        <v>22.4</v>
      </c>
      <c r="Q20">
        <v>29.3</v>
      </c>
      <c r="R20">
        <v>23.5</v>
      </c>
      <c r="S20">
        <v>5.0199999999999996</v>
      </c>
      <c r="T20" s="16">
        <v>17</v>
      </c>
      <c r="U20" s="23">
        <f t="shared" si="1"/>
        <v>4164</v>
      </c>
      <c r="V20" s="16"/>
      <c r="W20" s="115" t="s">
        <v>230</v>
      </c>
      <c r="X20" s="115">
        <v>267192</v>
      </c>
      <c r="Y20" s="117">
        <f t="shared" si="0"/>
        <v>1.1228007140999807E-3</v>
      </c>
    </row>
    <row r="21" spans="1:25">
      <c r="A21" s="16">
        <v>17</v>
      </c>
      <c r="B21" t="s">
        <v>163</v>
      </c>
      <c r="C21" t="s">
        <v>13</v>
      </c>
      <c r="D21">
        <v>263025</v>
      </c>
      <c r="E21">
        <v>611903</v>
      </c>
      <c r="F21">
        <v>7.347804</v>
      </c>
      <c r="G21">
        <v>0</v>
      </c>
      <c r="H21">
        <v>92.549000000000007</v>
      </c>
      <c r="I21">
        <v>24.8</v>
      </c>
      <c r="J21">
        <v>167.4</v>
      </c>
      <c r="K21">
        <v>226.8</v>
      </c>
      <c r="L21">
        <v>1.0129999999999999</v>
      </c>
      <c r="M21">
        <v>89.552999999999997</v>
      </c>
      <c r="N21">
        <v>94.989000000000004</v>
      </c>
      <c r="O21">
        <v>92.686999999999998</v>
      </c>
      <c r="P21">
        <v>22.2</v>
      </c>
      <c r="Q21">
        <v>28.9</v>
      </c>
      <c r="R21">
        <v>23.9</v>
      </c>
      <c r="S21">
        <v>5.0199999999999996</v>
      </c>
      <c r="T21" s="16">
        <v>16</v>
      </c>
      <c r="U21" s="23">
        <f t="shared" si="1"/>
        <v>4017</v>
      </c>
      <c r="V21" s="16"/>
      <c r="W21" s="115" t="s">
        <v>231</v>
      </c>
      <c r="X21" s="115">
        <v>263027</v>
      </c>
      <c r="Y21" s="117">
        <f t="shared" si="0"/>
        <v>7.6038399392075462E-4</v>
      </c>
    </row>
    <row r="22" spans="1:25">
      <c r="A22" s="16">
        <v>16</v>
      </c>
      <c r="B22" t="s">
        <v>164</v>
      </c>
      <c r="C22" t="s">
        <v>13</v>
      </c>
      <c r="D22">
        <v>259008</v>
      </c>
      <c r="E22">
        <v>611355</v>
      </c>
      <c r="F22">
        <v>7.205368</v>
      </c>
      <c r="G22">
        <v>0</v>
      </c>
      <c r="H22">
        <v>90.441000000000003</v>
      </c>
      <c r="I22">
        <v>24.7</v>
      </c>
      <c r="J22">
        <v>168.8</v>
      </c>
      <c r="K22">
        <v>213.4</v>
      </c>
      <c r="L22">
        <v>1.0126999999999999</v>
      </c>
      <c r="M22">
        <v>87.637</v>
      </c>
      <c r="N22">
        <v>93.123999999999995</v>
      </c>
      <c r="O22">
        <v>90.682000000000002</v>
      </c>
      <c r="P22">
        <v>22.7</v>
      </c>
      <c r="Q22">
        <v>28.2</v>
      </c>
      <c r="R22">
        <v>23.9</v>
      </c>
      <c r="S22">
        <v>5.0199999999999996</v>
      </c>
      <c r="T22" s="16">
        <v>15</v>
      </c>
      <c r="U22" s="23">
        <f t="shared" si="1"/>
        <v>4052</v>
      </c>
      <c r="V22" s="16"/>
      <c r="W22" s="115" t="s">
        <v>232</v>
      </c>
      <c r="X22" s="115">
        <v>259009</v>
      </c>
      <c r="Y22" s="117">
        <f t="shared" si="0"/>
        <v>3.8608846058707513E-4</v>
      </c>
    </row>
    <row r="23" spans="1:25" s="25" customFormat="1">
      <c r="A23" s="21">
        <v>15</v>
      </c>
      <c r="B23" t="s">
        <v>165</v>
      </c>
      <c r="C23" t="s">
        <v>13</v>
      </c>
      <c r="D23">
        <v>254956</v>
      </c>
      <c r="E23">
        <v>610790</v>
      </c>
      <c r="F23">
        <v>7.2398239999999996</v>
      </c>
      <c r="G23">
        <v>0</v>
      </c>
      <c r="H23">
        <v>89.748999999999995</v>
      </c>
      <c r="I23">
        <v>24.3</v>
      </c>
      <c r="J23">
        <v>162.30000000000001</v>
      </c>
      <c r="K23">
        <v>253.3</v>
      </c>
      <c r="L23">
        <v>1.0127999999999999</v>
      </c>
      <c r="M23">
        <v>86.492000000000004</v>
      </c>
      <c r="N23">
        <v>93.209000000000003</v>
      </c>
      <c r="O23">
        <v>91.052999999999997</v>
      </c>
      <c r="P23">
        <v>22.1</v>
      </c>
      <c r="Q23">
        <v>29.3</v>
      </c>
      <c r="R23">
        <v>23.6</v>
      </c>
      <c r="S23">
        <v>5.0199999999999996</v>
      </c>
      <c r="T23" s="22">
        <v>14</v>
      </c>
      <c r="U23" s="23">
        <f t="shared" si="1"/>
        <v>3894</v>
      </c>
      <c r="V23" s="24">
        <v>15</v>
      </c>
      <c r="W23" s="115" t="s">
        <v>233</v>
      </c>
      <c r="X23" s="115">
        <v>254959</v>
      </c>
      <c r="Y23" s="117">
        <f t="shared" si="0"/>
        <v>1.1766736221119345E-3</v>
      </c>
    </row>
    <row r="24" spans="1:25">
      <c r="A24" s="16">
        <v>14</v>
      </c>
      <c r="B24" t="s">
        <v>166</v>
      </c>
      <c r="C24" t="s">
        <v>13</v>
      </c>
      <c r="D24">
        <v>251062</v>
      </c>
      <c r="E24">
        <v>610244</v>
      </c>
      <c r="F24">
        <v>7.001887</v>
      </c>
      <c r="G24">
        <v>0</v>
      </c>
      <c r="H24">
        <v>88.995000000000005</v>
      </c>
      <c r="I24">
        <v>24.8</v>
      </c>
      <c r="J24">
        <v>172.9</v>
      </c>
      <c r="K24">
        <v>250.6</v>
      </c>
      <c r="L24">
        <v>1.0123</v>
      </c>
      <c r="M24">
        <v>86.597999999999999</v>
      </c>
      <c r="N24">
        <v>91.486000000000004</v>
      </c>
      <c r="O24">
        <v>87.703000000000003</v>
      </c>
      <c r="P24">
        <v>22.6</v>
      </c>
      <c r="Q24">
        <v>28.6</v>
      </c>
      <c r="R24">
        <v>23.6</v>
      </c>
      <c r="S24">
        <v>5.0199999999999996</v>
      </c>
      <c r="T24" s="16">
        <v>13</v>
      </c>
      <c r="U24" s="23">
        <f t="shared" si="1"/>
        <v>4149</v>
      </c>
      <c r="V24" s="16"/>
      <c r="W24" s="115" t="s">
        <v>234</v>
      </c>
      <c r="X24" s="115">
        <v>251063</v>
      </c>
      <c r="Y24" s="117">
        <f t="shared" si="0"/>
        <v>3.9830798766615771E-4</v>
      </c>
    </row>
    <row r="25" spans="1:25">
      <c r="A25" s="16">
        <v>13</v>
      </c>
      <c r="B25" t="s">
        <v>167</v>
      </c>
      <c r="C25" t="s">
        <v>13</v>
      </c>
      <c r="D25">
        <v>246913</v>
      </c>
      <c r="E25">
        <v>609657</v>
      </c>
      <c r="F25">
        <v>7.0951690000000003</v>
      </c>
      <c r="G25">
        <v>0</v>
      </c>
      <c r="H25">
        <v>89.906000000000006</v>
      </c>
      <c r="I25">
        <v>24.7</v>
      </c>
      <c r="J25">
        <v>199</v>
      </c>
      <c r="K25">
        <v>236.4</v>
      </c>
      <c r="L25">
        <v>1.0124</v>
      </c>
      <c r="M25">
        <v>86.47</v>
      </c>
      <c r="N25">
        <v>92.722999999999999</v>
      </c>
      <c r="O25">
        <v>89.23</v>
      </c>
      <c r="P25">
        <v>23.1</v>
      </c>
      <c r="Q25">
        <v>28</v>
      </c>
      <c r="R25">
        <v>24.2</v>
      </c>
      <c r="S25">
        <v>5.0199999999999996</v>
      </c>
      <c r="T25" s="16">
        <v>12</v>
      </c>
      <c r="U25" s="23">
        <f t="shared" si="1"/>
        <v>4776</v>
      </c>
      <c r="V25" s="16"/>
      <c r="W25" s="115" t="s">
        <v>235</v>
      </c>
      <c r="X25" s="115">
        <v>246915</v>
      </c>
      <c r="Y25" s="117">
        <f t="shared" si="0"/>
        <v>8.1000190350266621E-4</v>
      </c>
    </row>
    <row r="26" spans="1:25">
      <c r="A26" s="16">
        <v>12</v>
      </c>
      <c r="B26" t="s">
        <v>168</v>
      </c>
      <c r="C26" t="s">
        <v>13</v>
      </c>
      <c r="D26">
        <v>242137</v>
      </c>
      <c r="E26">
        <v>608987</v>
      </c>
      <c r="F26">
        <v>7.1279199999999996</v>
      </c>
      <c r="G26">
        <v>0</v>
      </c>
      <c r="H26">
        <v>90.561999999999998</v>
      </c>
      <c r="I26">
        <v>26</v>
      </c>
      <c r="J26">
        <v>116.1</v>
      </c>
      <c r="K26">
        <v>284.10000000000002</v>
      </c>
      <c r="L26">
        <v>1.0125</v>
      </c>
      <c r="M26">
        <v>88.173000000000002</v>
      </c>
      <c r="N26">
        <v>92.257999999999996</v>
      </c>
      <c r="O26">
        <v>89.697999999999993</v>
      </c>
      <c r="P26">
        <v>14.7</v>
      </c>
      <c r="Q26">
        <v>34.6</v>
      </c>
      <c r="R26">
        <v>24.2</v>
      </c>
      <c r="S26">
        <v>5.03</v>
      </c>
      <c r="T26" s="16">
        <v>11</v>
      </c>
      <c r="U26" s="23">
        <f t="shared" si="1"/>
        <v>2789</v>
      </c>
      <c r="V26" s="16"/>
      <c r="W26" s="116">
        <v>41981.437210648146</v>
      </c>
      <c r="X26" s="115">
        <v>242138</v>
      </c>
      <c r="Y26" s="117">
        <f t="shared" si="0"/>
        <v>4.1298934074518456E-4</v>
      </c>
    </row>
    <row r="27" spans="1:25">
      <c r="A27" s="16">
        <v>11</v>
      </c>
      <c r="B27" t="s">
        <v>169</v>
      </c>
      <c r="C27" t="s">
        <v>13</v>
      </c>
      <c r="D27">
        <v>239348</v>
      </c>
      <c r="E27">
        <v>608600</v>
      </c>
      <c r="F27">
        <v>7.3423870000000004</v>
      </c>
      <c r="G27">
        <v>0</v>
      </c>
      <c r="H27">
        <v>92.850999999999999</v>
      </c>
      <c r="I27">
        <v>21.4</v>
      </c>
      <c r="J27">
        <v>54.2</v>
      </c>
      <c r="K27">
        <v>191.9</v>
      </c>
      <c r="L27">
        <v>1.0142</v>
      </c>
      <c r="M27">
        <v>88.808000000000007</v>
      </c>
      <c r="N27">
        <v>94.671999999999997</v>
      </c>
      <c r="O27">
        <v>89.22</v>
      </c>
      <c r="P27">
        <v>12.9</v>
      </c>
      <c r="Q27">
        <v>29.5</v>
      </c>
      <c r="R27">
        <v>14.7</v>
      </c>
      <c r="S27">
        <v>5.0199999999999996</v>
      </c>
      <c r="T27" s="16">
        <v>10</v>
      </c>
      <c r="U27" s="23">
        <f t="shared" si="1"/>
        <v>1296</v>
      </c>
      <c r="V27" s="16"/>
      <c r="W27" s="116">
        <v>41951.451203703706</v>
      </c>
      <c r="X27" s="115">
        <v>239348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238052</v>
      </c>
      <c r="E28">
        <v>608422</v>
      </c>
      <c r="F28">
        <v>7.4339360000000001</v>
      </c>
      <c r="G28">
        <v>0</v>
      </c>
      <c r="H28">
        <v>92.92</v>
      </c>
      <c r="I28">
        <v>24.6</v>
      </c>
      <c r="J28">
        <v>166.1</v>
      </c>
      <c r="K28">
        <v>214.8</v>
      </c>
      <c r="L28">
        <v>1.0132000000000001</v>
      </c>
      <c r="M28">
        <v>90.876000000000005</v>
      </c>
      <c r="N28">
        <v>94.792000000000002</v>
      </c>
      <c r="O28">
        <v>93.680999999999997</v>
      </c>
      <c r="P28">
        <v>22</v>
      </c>
      <c r="Q28">
        <v>28.9</v>
      </c>
      <c r="R28">
        <v>23.4</v>
      </c>
      <c r="S28">
        <v>5.03</v>
      </c>
      <c r="T28" s="16">
        <v>9</v>
      </c>
      <c r="U28" s="23">
        <f t="shared" si="1"/>
        <v>3985</v>
      </c>
      <c r="V28" s="16"/>
      <c r="W28" s="116">
        <v>41920.444895833331</v>
      </c>
      <c r="X28" s="115">
        <v>238052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234067</v>
      </c>
      <c r="E29">
        <v>607881</v>
      </c>
      <c r="F29">
        <v>7.3321969999999999</v>
      </c>
      <c r="G29">
        <v>0</v>
      </c>
      <c r="H29">
        <v>91.197000000000003</v>
      </c>
      <c r="I29">
        <v>24.2</v>
      </c>
      <c r="J29">
        <v>184.8</v>
      </c>
      <c r="K29">
        <v>223.7</v>
      </c>
      <c r="L29">
        <v>1.0129999999999999</v>
      </c>
      <c r="M29">
        <v>87.872</v>
      </c>
      <c r="N29">
        <v>94.216999999999999</v>
      </c>
      <c r="O29">
        <v>92.363</v>
      </c>
      <c r="P29">
        <v>22.8</v>
      </c>
      <c r="Q29">
        <v>27.3</v>
      </c>
      <c r="R29">
        <v>23.7</v>
      </c>
      <c r="S29">
        <v>5.0199999999999996</v>
      </c>
      <c r="T29" s="16">
        <v>8</v>
      </c>
      <c r="U29" s="23">
        <f t="shared" si="1"/>
        <v>4443</v>
      </c>
      <c r="V29" s="16"/>
      <c r="W29" s="116">
        <v>41890.481793981482</v>
      </c>
      <c r="X29" s="115">
        <v>234067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229624</v>
      </c>
      <c r="E30">
        <v>607267</v>
      </c>
      <c r="F30">
        <v>7.1640040000000003</v>
      </c>
      <c r="G30">
        <v>0</v>
      </c>
      <c r="H30">
        <v>90.555000000000007</v>
      </c>
      <c r="I30">
        <v>24.3</v>
      </c>
      <c r="J30">
        <v>188.5</v>
      </c>
      <c r="K30">
        <v>270.10000000000002</v>
      </c>
      <c r="L30">
        <v>1.0125999999999999</v>
      </c>
      <c r="M30">
        <v>86.826999999999998</v>
      </c>
      <c r="N30">
        <v>93.861999999999995</v>
      </c>
      <c r="O30">
        <v>90.046000000000006</v>
      </c>
      <c r="P30">
        <v>21.4</v>
      </c>
      <c r="Q30">
        <v>28.3</v>
      </c>
      <c r="R30">
        <v>23.8</v>
      </c>
      <c r="S30">
        <v>5.0199999999999996</v>
      </c>
      <c r="T30" s="22">
        <v>7</v>
      </c>
      <c r="U30" s="23">
        <f t="shared" si="1"/>
        <v>4525</v>
      </c>
      <c r="V30" s="24">
        <v>8</v>
      </c>
      <c r="W30" s="116">
        <v>41859.429710648146</v>
      </c>
      <c r="X30" s="115">
        <v>229629</v>
      </c>
      <c r="Y30" s="117">
        <f t="shared" si="0"/>
        <v>2.1774727380403647E-3</v>
      </c>
    </row>
    <row r="31" spans="1:25">
      <c r="A31" s="16">
        <v>7</v>
      </c>
      <c r="B31" t="s">
        <v>143</v>
      </c>
      <c r="C31" t="s">
        <v>13</v>
      </c>
      <c r="D31">
        <v>225099</v>
      </c>
      <c r="E31">
        <v>606638</v>
      </c>
      <c r="F31">
        <v>7.0338880000000001</v>
      </c>
      <c r="G31">
        <v>0</v>
      </c>
      <c r="H31">
        <v>89.95</v>
      </c>
      <c r="I31">
        <v>24.5</v>
      </c>
      <c r="J31">
        <v>196.9</v>
      </c>
      <c r="K31">
        <v>256.10000000000002</v>
      </c>
      <c r="L31">
        <v>1.0123</v>
      </c>
      <c r="M31">
        <v>86.238</v>
      </c>
      <c r="N31">
        <v>93.427000000000007</v>
      </c>
      <c r="O31">
        <v>88.415999999999997</v>
      </c>
      <c r="P31">
        <v>21.8</v>
      </c>
      <c r="Q31">
        <v>28.3</v>
      </c>
      <c r="R31">
        <v>24.3</v>
      </c>
      <c r="S31">
        <v>5.03</v>
      </c>
      <c r="T31" s="16">
        <v>6</v>
      </c>
      <c r="U31" s="23">
        <f t="shared" si="1"/>
        <v>4724</v>
      </c>
      <c r="V31" s="5"/>
      <c r="W31" s="116">
        <v>41828.389305555553</v>
      </c>
      <c r="X31" s="115">
        <v>225104</v>
      </c>
      <c r="Y31" s="117">
        <f t="shared" si="0"/>
        <v>2.2212448744767244E-3</v>
      </c>
    </row>
    <row r="32" spans="1:25">
      <c r="A32" s="16">
        <v>6</v>
      </c>
      <c r="B32" t="s">
        <v>144</v>
      </c>
      <c r="C32" t="s">
        <v>13</v>
      </c>
      <c r="D32">
        <v>220375</v>
      </c>
      <c r="E32">
        <v>605977</v>
      </c>
      <c r="F32">
        <v>6.9875379999999998</v>
      </c>
      <c r="G32">
        <v>0</v>
      </c>
      <c r="H32">
        <v>89.816999999999993</v>
      </c>
      <c r="I32">
        <v>24.9</v>
      </c>
      <c r="J32">
        <v>192.7</v>
      </c>
      <c r="K32">
        <v>254.6</v>
      </c>
      <c r="L32">
        <v>1.0122</v>
      </c>
      <c r="M32">
        <v>86.367000000000004</v>
      </c>
      <c r="N32">
        <v>93.1</v>
      </c>
      <c r="O32">
        <v>87.71</v>
      </c>
      <c r="P32">
        <v>22.8</v>
      </c>
      <c r="Q32">
        <v>28.5</v>
      </c>
      <c r="R32">
        <v>24.2</v>
      </c>
      <c r="S32">
        <v>5.03</v>
      </c>
      <c r="T32" s="16">
        <v>5</v>
      </c>
      <c r="U32" s="23">
        <f t="shared" si="1"/>
        <v>4625</v>
      </c>
      <c r="V32" s="5"/>
      <c r="W32" s="116">
        <v>41798.383842592593</v>
      </c>
      <c r="X32" s="115">
        <v>220380</v>
      </c>
      <c r="Y32" s="117">
        <f t="shared" si="0"/>
        <v>2.2688598978959362E-3</v>
      </c>
    </row>
    <row r="33" spans="1:25">
      <c r="A33" s="16">
        <v>5</v>
      </c>
      <c r="B33" t="s">
        <v>145</v>
      </c>
      <c r="C33" t="s">
        <v>13</v>
      </c>
      <c r="D33">
        <v>215750</v>
      </c>
      <c r="E33">
        <v>605327</v>
      </c>
      <c r="F33">
        <v>7.0572710000000001</v>
      </c>
      <c r="G33">
        <v>0</v>
      </c>
      <c r="H33">
        <v>88.897999999999996</v>
      </c>
      <c r="I33">
        <v>25</v>
      </c>
      <c r="J33">
        <v>181.9</v>
      </c>
      <c r="K33">
        <v>244.8</v>
      </c>
      <c r="L33">
        <v>1.0123</v>
      </c>
      <c r="M33">
        <v>85.567999999999998</v>
      </c>
      <c r="N33">
        <v>91.331999999999994</v>
      </c>
      <c r="O33">
        <v>88.721000000000004</v>
      </c>
      <c r="P33">
        <v>23</v>
      </c>
      <c r="Q33">
        <v>29</v>
      </c>
      <c r="R33">
        <v>24.3</v>
      </c>
      <c r="S33">
        <v>5.03</v>
      </c>
      <c r="T33" s="16">
        <v>4</v>
      </c>
      <c r="U33" s="23">
        <f t="shared" si="1"/>
        <v>4366</v>
      </c>
      <c r="V33" s="5"/>
      <c r="W33" s="116">
        <v>41767.39266203704</v>
      </c>
      <c r="X33" s="115">
        <v>215754</v>
      </c>
      <c r="Y33" s="117">
        <f t="shared" si="0"/>
        <v>1.8539976825024951E-3</v>
      </c>
    </row>
    <row r="34" spans="1:25">
      <c r="A34" s="16">
        <v>4</v>
      </c>
      <c r="B34" t="s">
        <v>146</v>
      </c>
      <c r="C34" t="s">
        <v>13</v>
      </c>
      <c r="D34">
        <v>211384</v>
      </c>
      <c r="E34">
        <v>604709</v>
      </c>
      <c r="F34">
        <v>6.9161710000000003</v>
      </c>
      <c r="G34">
        <v>0</v>
      </c>
      <c r="H34">
        <v>92.611000000000004</v>
      </c>
      <c r="I34">
        <v>25</v>
      </c>
      <c r="J34">
        <v>192.2</v>
      </c>
      <c r="K34">
        <v>224.6</v>
      </c>
      <c r="L34">
        <v>1.0121</v>
      </c>
      <c r="M34">
        <v>86.447000000000003</v>
      </c>
      <c r="N34">
        <v>94.49</v>
      </c>
      <c r="O34">
        <v>86.646000000000001</v>
      </c>
      <c r="P34">
        <v>22.5</v>
      </c>
      <c r="Q34">
        <v>28.6</v>
      </c>
      <c r="R34">
        <v>24</v>
      </c>
      <c r="S34">
        <v>5.04</v>
      </c>
      <c r="T34" s="16">
        <v>3</v>
      </c>
      <c r="U34" s="23">
        <f t="shared" si="1"/>
        <v>4614</v>
      </c>
      <c r="V34" s="5"/>
      <c r="W34" s="116">
        <v>41737.404421296298</v>
      </c>
      <c r="X34" s="115">
        <v>211386</v>
      </c>
      <c r="Y34" s="117">
        <f t="shared" si="0"/>
        <v>9.4614540363124888E-4</v>
      </c>
    </row>
    <row r="35" spans="1:25">
      <c r="A35" s="16">
        <v>3</v>
      </c>
      <c r="B35" t="s">
        <v>147</v>
      </c>
      <c r="C35" t="s">
        <v>13</v>
      </c>
      <c r="D35">
        <v>206770</v>
      </c>
      <c r="E35">
        <v>604078</v>
      </c>
      <c r="F35">
        <v>7.4594860000000001</v>
      </c>
      <c r="G35">
        <v>0</v>
      </c>
      <c r="H35">
        <v>92.537999999999997</v>
      </c>
      <c r="I35">
        <v>25</v>
      </c>
      <c r="J35">
        <v>179.9</v>
      </c>
      <c r="K35">
        <v>236.9</v>
      </c>
      <c r="L35">
        <v>1.0132000000000001</v>
      </c>
      <c r="M35">
        <v>91.043999999999997</v>
      </c>
      <c r="N35">
        <v>95.051000000000002</v>
      </c>
      <c r="O35">
        <v>94.203000000000003</v>
      </c>
      <c r="P35">
        <v>22.2</v>
      </c>
      <c r="Q35">
        <v>29</v>
      </c>
      <c r="R35">
        <v>23.8</v>
      </c>
      <c r="S35">
        <v>5.03</v>
      </c>
      <c r="T35" s="16">
        <v>2</v>
      </c>
      <c r="U35" s="23">
        <f t="shared" si="1"/>
        <v>4316</v>
      </c>
      <c r="V35" s="5"/>
      <c r="W35" s="116">
        <v>41706.385092592594</v>
      </c>
      <c r="X35" s="115">
        <v>206773</v>
      </c>
      <c r="Y35" s="117">
        <f>((X35*100)/D35)-100</f>
        <v>1.4508874594980625E-3</v>
      </c>
    </row>
    <row r="36" spans="1:25">
      <c r="A36" s="16">
        <v>2</v>
      </c>
      <c r="B36" t="s">
        <v>148</v>
      </c>
      <c r="C36" t="s">
        <v>13</v>
      </c>
      <c r="D36">
        <v>202454</v>
      </c>
      <c r="E36">
        <v>603488</v>
      </c>
      <c r="F36">
        <v>7.2710119999999998</v>
      </c>
      <c r="G36">
        <v>0</v>
      </c>
      <c r="H36">
        <v>90.21</v>
      </c>
      <c r="I36">
        <v>24.7</v>
      </c>
      <c r="J36">
        <v>174</v>
      </c>
      <c r="K36">
        <v>231</v>
      </c>
      <c r="L36">
        <v>1.0128999999999999</v>
      </c>
      <c r="M36">
        <v>87.399000000000001</v>
      </c>
      <c r="N36">
        <v>92.766999999999996</v>
      </c>
      <c r="O36">
        <v>91.441999999999993</v>
      </c>
      <c r="P36">
        <v>22.1</v>
      </c>
      <c r="Q36">
        <v>29</v>
      </c>
      <c r="R36">
        <v>23.5</v>
      </c>
      <c r="S36">
        <v>5.03</v>
      </c>
      <c r="T36" s="16">
        <v>1</v>
      </c>
      <c r="U36" s="23">
        <f t="shared" si="1"/>
        <v>4175</v>
      </c>
      <c r="V36" s="5"/>
      <c r="W36" s="116">
        <v>41678.397673611114</v>
      </c>
      <c r="X36" s="115">
        <v>202456</v>
      </c>
      <c r="Y36" s="117">
        <f t="shared" ref="Y36:Y37" si="2">((X36*100)/D36)-100</f>
        <v>9.8787872801153753E-4</v>
      </c>
    </row>
    <row r="37" spans="1:25">
      <c r="A37" s="16">
        <v>1</v>
      </c>
      <c r="B37" t="s">
        <v>149</v>
      </c>
      <c r="C37" t="s">
        <v>13</v>
      </c>
      <c r="D37">
        <v>198279</v>
      </c>
      <c r="E37">
        <v>602906</v>
      </c>
      <c r="F37">
        <v>7.1318020000000004</v>
      </c>
      <c r="G37">
        <v>0</v>
      </c>
      <c r="H37">
        <v>89.576999999999998</v>
      </c>
      <c r="I37">
        <v>24.5</v>
      </c>
      <c r="J37">
        <v>167.9</v>
      </c>
      <c r="K37">
        <v>209.4</v>
      </c>
      <c r="L37">
        <v>1.0125999999999999</v>
      </c>
      <c r="M37">
        <v>84.936000000000007</v>
      </c>
      <c r="N37">
        <v>92.238</v>
      </c>
      <c r="O37">
        <v>89.555999999999997</v>
      </c>
      <c r="P37">
        <v>22.4</v>
      </c>
      <c r="Q37">
        <v>28.3</v>
      </c>
      <c r="R37">
        <v>23.7</v>
      </c>
      <c r="S37">
        <v>5.03</v>
      </c>
      <c r="T37" s="1"/>
      <c r="U37" s="26"/>
      <c r="V37" s="5"/>
      <c r="W37" s="116">
        <v>41647.393912037034</v>
      </c>
      <c r="X37" s="115">
        <v>198280</v>
      </c>
      <c r="Y37" s="117">
        <f t="shared" si="2"/>
        <v>5.0433984435471757E-4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10" zoomScale="80" zoomScaleNormal="100" zoomScaleSheetLayoutView="80" workbookViewId="0">
      <selection activeCell="H14" sqref="H14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1038724</v>
      </c>
      <c r="T6" s="22">
        <v>31</v>
      </c>
      <c r="U6" s="23">
        <f>D6-D7</f>
        <v>24980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1013744</v>
      </c>
      <c r="T7" s="16">
        <v>30</v>
      </c>
      <c r="U7" s="23">
        <f>D7-D8</f>
        <v>17519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996225</v>
      </c>
      <c r="T8" s="16">
        <v>29</v>
      </c>
      <c r="U8" s="23">
        <f>D8-D9</f>
        <v>20584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975641</v>
      </c>
      <c r="E9">
        <v>5225164</v>
      </c>
      <c r="F9">
        <v>6.6897200000000003</v>
      </c>
      <c r="G9">
        <v>0</v>
      </c>
      <c r="H9">
        <v>86.820999999999998</v>
      </c>
      <c r="I9">
        <v>24.6</v>
      </c>
      <c r="J9">
        <v>808.4</v>
      </c>
      <c r="K9">
        <v>1259.5999999999999</v>
      </c>
      <c r="L9">
        <v>1.0115000000000001</v>
      </c>
      <c r="M9">
        <v>81.626000000000005</v>
      </c>
      <c r="N9">
        <v>92.713999999999999</v>
      </c>
      <c r="O9">
        <v>83.774000000000001</v>
      </c>
      <c r="P9">
        <v>20.7</v>
      </c>
      <c r="Q9">
        <v>26.3</v>
      </c>
      <c r="R9">
        <v>24.9</v>
      </c>
      <c r="S9">
        <v>5.58</v>
      </c>
      <c r="T9" s="22">
        <v>28</v>
      </c>
      <c r="U9" s="23">
        <f t="shared" ref="U9:U36" si="1">D9-D10</f>
        <v>19383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956258</v>
      </c>
      <c r="E10">
        <v>5222310</v>
      </c>
      <c r="F10">
        <v>6.6192820000000001</v>
      </c>
      <c r="G10">
        <v>0</v>
      </c>
      <c r="H10">
        <v>86.900999999999996</v>
      </c>
      <c r="I10">
        <v>25.2</v>
      </c>
      <c r="J10">
        <v>771.3</v>
      </c>
      <c r="K10">
        <v>1306.8</v>
      </c>
      <c r="L10">
        <v>1.0114000000000001</v>
      </c>
      <c r="M10">
        <v>81.331000000000003</v>
      </c>
      <c r="N10">
        <v>91.001999999999995</v>
      </c>
      <c r="O10">
        <v>82.795000000000002</v>
      </c>
      <c r="P10">
        <v>23.7</v>
      </c>
      <c r="Q10">
        <v>28</v>
      </c>
      <c r="R10">
        <v>25</v>
      </c>
      <c r="S10">
        <v>5.57</v>
      </c>
      <c r="T10" s="16">
        <v>27</v>
      </c>
      <c r="U10" s="23">
        <f t="shared" si="1"/>
        <v>18504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937754</v>
      </c>
      <c r="E11">
        <v>5219601</v>
      </c>
      <c r="F11">
        <v>6.9072950000000004</v>
      </c>
      <c r="G11">
        <v>0</v>
      </c>
      <c r="H11">
        <v>86.212000000000003</v>
      </c>
      <c r="I11">
        <v>24.7</v>
      </c>
      <c r="J11">
        <v>904.6</v>
      </c>
      <c r="K11">
        <v>1199.4000000000001</v>
      </c>
      <c r="L11">
        <v>1.012</v>
      </c>
      <c r="M11">
        <v>82.257000000000005</v>
      </c>
      <c r="N11">
        <v>92.09</v>
      </c>
      <c r="O11">
        <v>86.736999999999995</v>
      </c>
      <c r="P11">
        <v>20.399999999999999</v>
      </c>
      <c r="Q11">
        <v>27.8</v>
      </c>
      <c r="R11">
        <v>24.6</v>
      </c>
      <c r="S11">
        <v>5.57</v>
      </c>
      <c r="T11" s="16">
        <v>26</v>
      </c>
      <c r="U11" s="23">
        <f t="shared" si="1"/>
        <v>21690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916064</v>
      </c>
      <c r="E12">
        <v>5216412</v>
      </c>
      <c r="F12">
        <v>6.5724109999999998</v>
      </c>
      <c r="G12">
        <v>0</v>
      </c>
      <c r="H12">
        <v>84.623999999999995</v>
      </c>
      <c r="I12">
        <v>24.9</v>
      </c>
      <c r="J12">
        <v>1115.9000000000001</v>
      </c>
      <c r="K12">
        <v>1208.0999999999999</v>
      </c>
      <c r="L12">
        <v>1.0113000000000001</v>
      </c>
      <c r="M12">
        <v>80.5</v>
      </c>
      <c r="N12">
        <v>88.385000000000005</v>
      </c>
      <c r="O12">
        <v>82.090999999999994</v>
      </c>
      <c r="P12">
        <v>24.1</v>
      </c>
      <c r="Q12">
        <v>26.1</v>
      </c>
      <c r="R12">
        <v>24.8</v>
      </c>
      <c r="S12">
        <v>5.57</v>
      </c>
      <c r="T12" s="16">
        <v>25</v>
      </c>
      <c r="U12" s="23">
        <f t="shared" si="1"/>
        <v>26782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889282</v>
      </c>
      <c r="E13">
        <v>5212442</v>
      </c>
      <c r="F13">
        <v>6.6395609999999996</v>
      </c>
      <c r="G13">
        <v>0</v>
      </c>
      <c r="H13">
        <v>89.617000000000004</v>
      </c>
      <c r="I13">
        <v>24.8</v>
      </c>
      <c r="J13">
        <v>883.1</v>
      </c>
      <c r="K13">
        <v>1272.3</v>
      </c>
      <c r="L13">
        <v>1.0114000000000001</v>
      </c>
      <c r="M13">
        <v>81.984999999999999</v>
      </c>
      <c r="N13">
        <v>94.1</v>
      </c>
      <c r="O13">
        <v>83.06</v>
      </c>
      <c r="P13">
        <v>21.5</v>
      </c>
      <c r="Q13">
        <v>28.4</v>
      </c>
      <c r="R13">
        <v>24.9</v>
      </c>
      <c r="S13">
        <v>5.58</v>
      </c>
      <c r="T13" s="16">
        <v>24</v>
      </c>
      <c r="U13" s="23">
        <f t="shared" si="1"/>
        <v>21169</v>
      </c>
      <c r="V13" s="16"/>
      <c r="W13" s="114" t="s">
        <v>250</v>
      </c>
      <c r="X13" s="114">
        <v>889242</v>
      </c>
      <c r="Y13" s="117">
        <f t="shared" si="0"/>
        <v>-4.4980107547445414E-3</v>
      </c>
    </row>
    <row r="14" spans="1:25">
      <c r="A14" s="16">
        <v>24</v>
      </c>
      <c r="B14" t="s">
        <v>156</v>
      </c>
      <c r="C14" t="s">
        <v>13</v>
      </c>
      <c r="D14">
        <v>868113</v>
      </c>
      <c r="E14">
        <v>5209436</v>
      </c>
      <c r="F14">
        <v>7.2675710000000002</v>
      </c>
      <c r="G14">
        <v>0</v>
      </c>
      <c r="H14">
        <v>89.605000000000004</v>
      </c>
      <c r="I14">
        <v>24.8</v>
      </c>
      <c r="J14">
        <v>910.5</v>
      </c>
      <c r="K14">
        <v>1289.3</v>
      </c>
      <c r="L14">
        <v>1.0126999999999999</v>
      </c>
      <c r="M14">
        <v>86.257999999999996</v>
      </c>
      <c r="N14">
        <v>94.143000000000001</v>
      </c>
      <c r="O14">
        <v>91.805000000000007</v>
      </c>
      <c r="P14">
        <v>23.2</v>
      </c>
      <c r="Q14">
        <v>26.1</v>
      </c>
      <c r="R14">
        <v>24.6</v>
      </c>
      <c r="S14">
        <v>5.57</v>
      </c>
      <c r="T14" s="16">
        <v>23</v>
      </c>
      <c r="U14" s="23">
        <f t="shared" si="1"/>
        <v>21835</v>
      </c>
      <c r="V14" s="16"/>
      <c r="W14" s="114" t="s">
        <v>251</v>
      </c>
      <c r="X14" s="114">
        <v>868092</v>
      </c>
      <c r="Y14" s="117">
        <f t="shared" si="0"/>
        <v>-2.4190399176120536E-3</v>
      </c>
    </row>
    <row r="15" spans="1:25">
      <c r="A15" s="16">
        <v>23</v>
      </c>
      <c r="B15" t="s">
        <v>157</v>
      </c>
      <c r="C15" t="s">
        <v>13</v>
      </c>
      <c r="D15">
        <v>846278</v>
      </c>
      <c r="E15">
        <v>5206337</v>
      </c>
      <c r="F15">
        <v>6.8916919999999999</v>
      </c>
      <c r="G15">
        <v>0</v>
      </c>
      <c r="H15">
        <v>87.863</v>
      </c>
      <c r="I15">
        <v>25</v>
      </c>
      <c r="J15">
        <v>859.4</v>
      </c>
      <c r="K15">
        <v>1378.6</v>
      </c>
      <c r="L15">
        <v>1.0119</v>
      </c>
      <c r="M15">
        <v>83.07</v>
      </c>
      <c r="N15">
        <v>91.905000000000001</v>
      </c>
      <c r="O15">
        <v>86.614999999999995</v>
      </c>
      <c r="P15">
        <v>24.2</v>
      </c>
      <c r="Q15">
        <v>28.7</v>
      </c>
      <c r="R15">
        <v>24.9</v>
      </c>
      <c r="S15">
        <v>5.58</v>
      </c>
      <c r="T15" s="16">
        <v>22</v>
      </c>
      <c r="U15" s="23">
        <f t="shared" si="1"/>
        <v>20586</v>
      </c>
      <c r="V15" s="16"/>
      <c r="W15" s="114" t="s">
        <v>252</v>
      </c>
      <c r="X15" s="114">
        <v>846230</v>
      </c>
      <c r="Y15" s="117">
        <f t="shared" si="0"/>
        <v>-5.6718950510372679E-3</v>
      </c>
    </row>
    <row r="16" spans="1:25" s="25" customFormat="1">
      <c r="A16" s="21">
        <v>22</v>
      </c>
      <c r="B16" t="s">
        <v>158</v>
      </c>
      <c r="C16" t="s">
        <v>13</v>
      </c>
      <c r="D16">
        <v>825692</v>
      </c>
      <c r="E16">
        <v>5203362</v>
      </c>
      <c r="F16">
        <v>6.714664</v>
      </c>
      <c r="G16">
        <v>0</v>
      </c>
      <c r="H16">
        <v>87.021000000000001</v>
      </c>
      <c r="I16">
        <v>24.8</v>
      </c>
      <c r="J16">
        <v>876.9</v>
      </c>
      <c r="K16">
        <v>1342.5</v>
      </c>
      <c r="L16">
        <v>1.0116000000000001</v>
      </c>
      <c r="M16">
        <v>81.093000000000004</v>
      </c>
      <c r="N16">
        <v>91.896000000000001</v>
      </c>
      <c r="O16">
        <v>84.09</v>
      </c>
      <c r="P16">
        <v>23.1</v>
      </c>
      <c r="Q16">
        <v>26.9</v>
      </c>
      <c r="R16">
        <v>24.8</v>
      </c>
      <c r="S16">
        <v>5.59</v>
      </c>
      <c r="T16" s="22">
        <v>21</v>
      </c>
      <c r="U16" s="23">
        <f t="shared" si="1"/>
        <v>21036</v>
      </c>
      <c r="V16" s="24">
        <v>22</v>
      </c>
      <c r="W16" s="114" t="s">
        <v>253</v>
      </c>
      <c r="X16" s="114">
        <v>825651</v>
      </c>
      <c r="Y16" s="117">
        <f t="shared" si="0"/>
        <v>-4.9655319416928023E-3</v>
      </c>
    </row>
    <row r="17" spans="1:25">
      <c r="A17" s="16">
        <v>21</v>
      </c>
      <c r="B17" t="s">
        <v>159</v>
      </c>
      <c r="C17" t="s">
        <v>13</v>
      </c>
      <c r="D17">
        <v>804656</v>
      </c>
      <c r="E17">
        <v>5200299</v>
      </c>
      <c r="F17">
        <v>6.6447589999999996</v>
      </c>
      <c r="G17">
        <v>0</v>
      </c>
      <c r="H17">
        <v>86.938999999999993</v>
      </c>
      <c r="I17">
        <v>24.6</v>
      </c>
      <c r="J17">
        <v>771.5</v>
      </c>
      <c r="K17">
        <v>1315.8</v>
      </c>
      <c r="L17">
        <v>1.0114000000000001</v>
      </c>
      <c r="M17">
        <v>82.540999999999997</v>
      </c>
      <c r="N17">
        <v>91.804000000000002</v>
      </c>
      <c r="O17">
        <v>83.103999999999999</v>
      </c>
      <c r="P17">
        <v>20.2</v>
      </c>
      <c r="Q17">
        <v>27</v>
      </c>
      <c r="R17">
        <v>24.8</v>
      </c>
      <c r="S17">
        <v>5.57</v>
      </c>
      <c r="T17" s="16">
        <v>20</v>
      </c>
      <c r="U17" s="23">
        <f t="shared" si="1"/>
        <v>18498</v>
      </c>
      <c r="V17" s="16"/>
      <c r="W17" s="114" t="s">
        <v>254</v>
      </c>
      <c r="X17" s="114">
        <v>804609</v>
      </c>
      <c r="Y17" s="117">
        <f t="shared" si="0"/>
        <v>-5.8410053488699987E-3</v>
      </c>
    </row>
    <row r="18" spans="1:25">
      <c r="A18" s="16">
        <v>20</v>
      </c>
      <c r="B18" t="s">
        <v>160</v>
      </c>
      <c r="C18" t="s">
        <v>13</v>
      </c>
      <c r="D18">
        <v>786158</v>
      </c>
      <c r="E18">
        <v>5197591</v>
      </c>
      <c r="F18">
        <v>6.7850580000000003</v>
      </c>
      <c r="G18">
        <v>0</v>
      </c>
      <c r="H18">
        <v>86.183000000000007</v>
      </c>
      <c r="I18">
        <v>24.8</v>
      </c>
      <c r="J18">
        <v>971.9</v>
      </c>
      <c r="K18">
        <v>1208.9000000000001</v>
      </c>
      <c r="L18">
        <v>1.0117</v>
      </c>
      <c r="M18">
        <v>82.903999999999996</v>
      </c>
      <c r="N18">
        <v>89.787999999999997</v>
      </c>
      <c r="O18">
        <v>85.046000000000006</v>
      </c>
      <c r="P18">
        <v>24.2</v>
      </c>
      <c r="Q18">
        <v>25.9</v>
      </c>
      <c r="R18">
        <v>24.7</v>
      </c>
      <c r="S18">
        <v>5.58</v>
      </c>
      <c r="T18" s="16">
        <v>19</v>
      </c>
      <c r="U18" s="23">
        <f t="shared" si="1"/>
        <v>23324</v>
      </c>
      <c r="V18" s="16"/>
      <c r="W18" s="114" t="s">
        <v>255</v>
      </c>
      <c r="X18" s="114">
        <v>786118</v>
      </c>
      <c r="Y18" s="117">
        <f t="shared" si="0"/>
        <v>-5.0880357383675801E-3</v>
      </c>
    </row>
    <row r="19" spans="1:25">
      <c r="A19" s="16">
        <v>19</v>
      </c>
      <c r="B19" t="s">
        <v>161</v>
      </c>
      <c r="C19" t="s">
        <v>13</v>
      </c>
      <c r="D19">
        <v>762834</v>
      </c>
      <c r="E19">
        <v>5194181</v>
      </c>
      <c r="F19">
        <v>6.7439349999999996</v>
      </c>
      <c r="G19">
        <v>0</v>
      </c>
      <c r="H19">
        <v>87.137</v>
      </c>
      <c r="I19">
        <v>24.5</v>
      </c>
      <c r="J19">
        <v>823.6</v>
      </c>
      <c r="K19">
        <v>1240.2</v>
      </c>
      <c r="L19">
        <v>1.0117</v>
      </c>
      <c r="M19">
        <v>83.397000000000006</v>
      </c>
      <c r="N19">
        <v>91.322000000000003</v>
      </c>
      <c r="O19">
        <v>84.436999999999998</v>
      </c>
      <c r="P19">
        <v>22.7</v>
      </c>
      <c r="Q19">
        <v>26.2</v>
      </c>
      <c r="R19">
        <v>24.6</v>
      </c>
      <c r="S19">
        <v>5.57</v>
      </c>
      <c r="T19" s="16">
        <v>18</v>
      </c>
      <c r="U19" s="23">
        <f t="shared" si="1"/>
        <v>19755</v>
      </c>
      <c r="V19" s="16"/>
      <c r="W19" s="114" t="s">
        <v>256</v>
      </c>
      <c r="X19" s="114">
        <v>762794</v>
      </c>
      <c r="Y19" s="117">
        <f t="shared" si="0"/>
        <v>-5.2436047685375797E-3</v>
      </c>
    </row>
    <row r="20" spans="1:25">
      <c r="A20" s="16">
        <v>18</v>
      </c>
      <c r="B20" t="s">
        <v>162</v>
      </c>
      <c r="C20" t="s">
        <v>13</v>
      </c>
      <c r="D20">
        <v>743079</v>
      </c>
      <c r="E20">
        <v>5191310</v>
      </c>
      <c r="F20">
        <v>7.1140650000000001</v>
      </c>
      <c r="G20">
        <v>0</v>
      </c>
      <c r="H20">
        <v>89.096000000000004</v>
      </c>
      <c r="I20">
        <v>24.8</v>
      </c>
      <c r="J20">
        <v>1015.5</v>
      </c>
      <c r="K20">
        <v>1242.5999999999999</v>
      </c>
      <c r="L20">
        <v>1.0125999999999999</v>
      </c>
      <c r="M20">
        <v>85.62</v>
      </c>
      <c r="N20">
        <v>93.028000000000006</v>
      </c>
      <c r="O20">
        <v>88.978999999999999</v>
      </c>
      <c r="P20">
        <v>22.4</v>
      </c>
      <c r="Q20">
        <v>26.5</v>
      </c>
      <c r="R20">
        <v>22.7</v>
      </c>
      <c r="S20">
        <v>5.57</v>
      </c>
      <c r="T20" s="16">
        <v>17</v>
      </c>
      <c r="U20" s="23">
        <f t="shared" si="1"/>
        <v>24359</v>
      </c>
      <c r="V20" s="16"/>
      <c r="W20" s="115" t="s">
        <v>243</v>
      </c>
      <c r="X20" s="115">
        <v>743072</v>
      </c>
      <c r="Y20" s="117">
        <f t="shared" si="0"/>
        <v>-9.4202635251861011E-4</v>
      </c>
    </row>
    <row r="21" spans="1:25">
      <c r="A21" s="16">
        <v>17</v>
      </c>
      <c r="B21" t="s">
        <v>163</v>
      </c>
      <c r="C21" t="s">
        <v>13</v>
      </c>
      <c r="D21">
        <v>718720</v>
      </c>
      <c r="E21">
        <v>5187860</v>
      </c>
      <c r="F21">
        <v>7.1254220000000004</v>
      </c>
      <c r="G21">
        <v>0</v>
      </c>
      <c r="H21">
        <v>91.046999999999997</v>
      </c>
      <c r="I21">
        <v>24.3</v>
      </c>
      <c r="J21">
        <v>661.4</v>
      </c>
      <c r="K21">
        <v>1331</v>
      </c>
      <c r="L21">
        <v>1.0124</v>
      </c>
      <c r="M21">
        <v>86.302999999999997</v>
      </c>
      <c r="N21">
        <v>94.838999999999999</v>
      </c>
      <c r="O21">
        <v>89.83</v>
      </c>
      <c r="P21">
        <v>19.2</v>
      </c>
      <c r="Q21">
        <v>26.3</v>
      </c>
      <c r="R21">
        <v>24.7</v>
      </c>
      <c r="S21">
        <v>5.57</v>
      </c>
      <c r="T21" s="16">
        <v>16</v>
      </c>
      <c r="U21" s="23">
        <f t="shared" si="1"/>
        <v>15855</v>
      </c>
      <c r="V21" s="16"/>
      <c r="W21" s="115" t="s">
        <v>244</v>
      </c>
      <c r="X21" s="115">
        <v>718684</v>
      </c>
      <c r="Y21" s="117">
        <f t="shared" si="0"/>
        <v>-5.0089047195029934E-3</v>
      </c>
    </row>
    <row r="22" spans="1:25">
      <c r="A22" s="16">
        <v>16</v>
      </c>
      <c r="B22" t="s">
        <v>164</v>
      </c>
      <c r="C22" t="s">
        <v>13</v>
      </c>
      <c r="D22">
        <v>702865</v>
      </c>
      <c r="E22">
        <v>5185637</v>
      </c>
      <c r="F22">
        <v>6.992578</v>
      </c>
      <c r="G22">
        <v>0</v>
      </c>
      <c r="H22">
        <v>88.325000000000003</v>
      </c>
      <c r="I22">
        <v>24.6</v>
      </c>
      <c r="J22">
        <v>784.7</v>
      </c>
      <c r="K22">
        <v>1226</v>
      </c>
      <c r="L22">
        <v>1.0121</v>
      </c>
      <c r="M22">
        <v>84.019000000000005</v>
      </c>
      <c r="N22">
        <v>92.924999999999997</v>
      </c>
      <c r="O22">
        <v>87.983000000000004</v>
      </c>
      <c r="P22">
        <v>21.3</v>
      </c>
      <c r="Q22">
        <v>27.1</v>
      </c>
      <c r="R22">
        <v>24.7</v>
      </c>
      <c r="S22">
        <v>5.59</v>
      </c>
      <c r="T22" s="16">
        <v>15</v>
      </c>
      <c r="U22" s="23">
        <f t="shared" si="1"/>
        <v>18805</v>
      </c>
      <c r="V22" s="16"/>
      <c r="W22" s="115" t="s">
        <v>245</v>
      </c>
      <c r="X22" s="115">
        <v>702831</v>
      </c>
      <c r="Y22" s="117">
        <f t="shared" si="0"/>
        <v>-4.8373442979823267E-3</v>
      </c>
    </row>
    <row r="23" spans="1:25" s="25" customFormat="1">
      <c r="A23" s="21">
        <v>15</v>
      </c>
      <c r="B23" t="s">
        <v>165</v>
      </c>
      <c r="C23" t="s">
        <v>13</v>
      </c>
      <c r="D23">
        <v>684060</v>
      </c>
      <c r="E23">
        <v>5182934</v>
      </c>
      <c r="F23">
        <v>7.2570290000000002</v>
      </c>
      <c r="G23">
        <v>0</v>
      </c>
      <c r="H23">
        <v>88.08</v>
      </c>
      <c r="I23">
        <v>23.8</v>
      </c>
      <c r="J23">
        <v>623.1</v>
      </c>
      <c r="K23">
        <v>1221.8</v>
      </c>
      <c r="L23">
        <v>1.0128999999999999</v>
      </c>
      <c r="M23">
        <v>83.117999999999995</v>
      </c>
      <c r="N23">
        <v>93.025999999999996</v>
      </c>
      <c r="O23">
        <v>91.132000000000005</v>
      </c>
      <c r="P23">
        <v>19.100000000000001</v>
      </c>
      <c r="Q23">
        <v>25.9</v>
      </c>
      <c r="R23">
        <v>23.2</v>
      </c>
      <c r="S23">
        <v>5.58</v>
      </c>
      <c r="T23" s="22">
        <v>14</v>
      </c>
      <c r="U23" s="23">
        <f t="shared" si="1"/>
        <v>14878</v>
      </c>
      <c r="V23" s="24">
        <v>15</v>
      </c>
      <c r="W23" s="115" t="s">
        <v>246</v>
      </c>
      <c r="X23" s="115">
        <v>684060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669182</v>
      </c>
      <c r="E24">
        <v>5180773</v>
      </c>
      <c r="F24">
        <v>6.7479420000000001</v>
      </c>
      <c r="G24">
        <v>0</v>
      </c>
      <c r="H24">
        <v>86.647999999999996</v>
      </c>
      <c r="I24">
        <v>24.9</v>
      </c>
      <c r="J24">
        <v>834.7</v>
      </c>
      <c r="K24">
        <v>1219.5999999999999</v>
      </c>
      <c r="L24">
        <v>1.0116000000000001</v>
      </c>
      <c r="M24">
        <v>83.114000000000004</v>
      </c>
      <c r="N24">
        <v>90.789000000000001</v>
      </c>
      <c r="O24">
        <v>84.552000000000007</v>
      </c>
      <c r="P24">
        <v>21.9</v>
      </c>
      <c r="Q24">
        <v>27</v>
      </c>
      <c r="R24">
        <v>24.8</v>
      </c>
      <c r="S24">
        <v>5.58</v>
      </c>
      <c r="T24" s="16">
        <v>13</v>
      </c>
      <c r="U24" s="23">
        <f t="shared" si="1"/>
        <v>20004</v>
      </c>
      <c r="V24" s="16"/>
      <c r="W24" s="115" t="s">
        <v>247</v>
      </c>
      <c r="X24" s="115">
        <v>669183</v>
      </c>
      <c r="Y24" s="117">
        <f t="shared" si="0"/>
        <v>1.4943617730978076E-4</v>
      </c>
    </row>
    <row r="25" spans="1:25">
      <c r="A25" s="16">
        <v>13</v>
      </c>
      <c r="B25" t="s">
        <v>167</v>
      </c>
      <c r="C25" t="s">
        <v>13</v>
      </c>
      <c r="D25">
        <v>649178</v>
      </c>
      <c r="E25">
        <v>5177850</v>
      </c>
      <c r="F25">
        <v>7.028607</v>
      </c>
      <c r="G25">
        <v>0</v>
      </c>
      <c r="H25">
        <v>88.787999999999997</v>
      </c>
      <c r="I25">
        <v>23.9</v>
      </c>
      <c r="J25">
        <v>491.5</v>
      </c>
      <c r="K25">
        <v>1341.8</v>
      </c>
      <c r="L25">
        <v>1.0125999999999999</v>
      </c>
      <c r="M25">
        <v>81.748000000000005</v>
      </c>
      <c r="N25">
        <v>92.599000000000004</v>
      </c>
      <c r="O25">
        <v>87.406000000000006</v>
      </c>
      <c r="P25">
        <v>18.100000000000001</v>
      </c>
      <c r="Q25">
        <v>26.5</v>
      </c>
      <c r="R25">
        <v>21.6</v>
      </c>
      <c r="S25">
        <v>5.59</v>
      </c>
      <c r="T25" s="16">
        <v>12</v>
      </c>
      <c r="U25" s="23">
        <f t="shared" si="1"/>
        <v>11764</v>
      </c>
      <c r="V25" s="16"/>
      <c r="W25" s="115" t="s">
        <v>248</v>
      </c>
      <c r="X25" s="115">
        <v>649179</v>
      </c>
      <c r="Y25" s="117">
        <f t="shared" si="0"/>
        <v>1.5404095640292326E-4</v>
      </c>
    </row>
    <row r="26" spans="1:25">
      <c r="A26" s="16">
        <v>12</v>
      </c>
      <c r="B26" t="s">
        <v>168</v>
      </c>
      <c r="C26" t="s">
        <v>13</v>
      </c>
      <c r="D26">
        <v>637414</v>
      </c>
      <c r="E26">
        <v>5176158</v>
      </c>
      <c r="F26">
        <v>7.183611</v>
      </c>
      <c r="G26">
        <v>0</v>
      </c>
      <c r="H26">
        <v>89.826999999999998</v>
      </c>
      <c r="I26">
        <v>25.3</v>
      </c>
      <c r="J26">
        <v>330.8</v>
      </c>
      <c r="K26">
        <v>1300.3</v>
      </c>
      <c r="L26">
        <v>1.0128999999999999</v>
      </c>
      <c r="M26">
        <v>84.313999999999993</v>
      </c>
      <c r="N26">
        <v>92.106999999999999</v>
      </c>
      <c r="O26">
        <v>89.585999999999999</v>
      </c>
      <c r="P26">
        <v>21.2</v>
      </c>
      <c r="Q26">
        <v>30.4</v>
      </c>
      <c r="R26">
        <v>21.7</v>
      </c>
      <c r="S26">
        <v>5.58</v>
      </c>
      <c r="T26" s="16">
        <v>11</v>
      </c>
      <c r="U26" s="23">
        <f t="shared" si="1"/>
        <v>7882</v>
      </c>
      <c r="V26" s="16"/>
      <c r="W26" s="116">
        <v>41981.727997685186</v>
      </c>
      <c r="X26" s="115">
        <v>0</v>
      </c>
      <c r="Y26" s="117">
        <f t="shared" si="0"/>
        <v>-100</v>
      </c>
    </row>
    <row r="27" spans="1:25">
      <c r="A27" s="16">
        <v>11</v>
      </c>
      <c r="B27" t="s">
        <v>169</v>
      </c>
      <c r="C27" t="s">
        <v>13</v>
      </c>
      <c r="D27">
        <v>629532</v>
      </c>
      <c r="E27">
        <v>5175039</v>
      </c>
      <c r="F27">
        <v>6.9461599999999999</v>
      </c>
      <c r="G27">
        <v>0</v>
      </c>
      <c r="H27">
        <v>91.668999999999997</v>
      </c>
      <c r="I27">
        <v>24.5</v>
      </c>
      <c r="J27">
        <v>540.20000000000005</v>
      </c>
      <c r="K27">
        <v>1249.7</v>
      </c>
      <c r="L27">
        <v>1.0121</v>
      </c>
      <c r="M27">
        <v>85.703999999999994</v>
      </c>
      <c r="N27">
        <v>94.361000000000004</v>
      </c>
      <c r="O27">
        <v>87.3</v>
      </c>
      <c r="P27">
        <v>22.1</v>
      </c>
      <c r="Q27">
        <v>26.4</v>
      </c>
      <c r="R27">
        <v>24.7</v>
      </c>
      <c r="S27">
        <v>5.57</v>
      </c>
      <c r="T27" s="16">
        <v>10</v>
      </c>
      <c r="U27" s="23">
        <f t="shared" si="1"/>
        <v>12947</v>
      </c>
      <c r="V27" s="16"/>
      <c r="W27" s="116">
        <v>41951.462152777778</v>
      </c>
      <c r="X27" s="115">
        <v>629532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616585</v>
      </c>
      <c r="E28">
        <v>5173240</v>
      </c>
      <c r="F28">
        <v>7.427467</v>
      </c>
      <c r="G28">
        <v>0</v>
      </c>
      <c r="H28">
        <v>92.150999999999996</v>
      </c>
      <c r="I28">
        <v>23.7</v>
      </c>
      <c r="J28">
        <v>420.1</v>
      </c>
      <c r="K28">
        <v>1309.8</v>
      </c>
      <c r="L28">
        <v>1.0133000000000001</v>
      </c>
      <c r="M28">
        <v>88.932000000000002</v>
      </c>
      <c r="N28">
        <v>94.616</v>
      </c>
      <c r="O28">
        <v>93.418000000000006</v>
      </c>
      <c r="P28">
        <v>19.3</v>
      </c>
      <c r="Q28">
        <v>27.4</v>
      </c>
      <c r="R28">
        <v>22.9</v>
      </c>
      <c r="S28">
        <v>5.59</v>
      </c>
      <c r="T28" s="16">
        <v>9</v>
      </c>
      <c r="U28" s="23">
        <f t="shared" si="1"/>
        <v>10036</v>
      </c>
      <c r="V28" s="16"/>
      <c r="W28" s="116">
        <v>41920.398310185185</v>
      </c>
      <c r="X28" s="115">
        <v>616585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606549</v>
      </c>
      <c r="E29">
        <v>5171853</v>
      </c>
      <c r="F29">
        <v>7.2386220000000003</v>
      </c>
      <c r="G29">
        <v>0</v>
      </c>
      <c r="H29">
        <v>90.028000000000006</v>
      </c>
      <c r="I29">
        <v>23.5</v>
      </c>
      <c r="J29">
        <v>518.70000000000005</v>
      </c>
      <c r="K29">
        <v>1228.8</v>
      </c>
      <c r="L29">
        <v>1.0126999999999999</v>
      </c>
      <c r="M29">
        <v>84.738</v>
      </c>
      <c r="N29">
        <v>94.081999999999994</v>
      </c>
      <c r="O29">
        <v>91.335999999999999</v>
      </c>
      <c r="P29">
        <v>15.8</v>
      </c>
      <c r="Q29">
        <v>26</v>
      </c>
      <c r="R29">
        <v>24.4</v>
      </c>
      <c r="S29">
        <v>5.58</v>
      </c>
      <c r="T29" s="16">
        <v>8</v>
      </c>
      <c r="U29" s="23">
        <f t="shared" si="1"/>
        <v>12392</v>
      </c>
      <c r="V29" s="16"/>
      <c r="W29" s="141" t="s">
        <v>249</v>
      </c>
      <c r="X29" s="142"/>
      <c r="Y29" s="117">
        <f t="shared" si="0"/>
        <v>-100</v>
      </c>
    </row>
    <row r="30" spans="1:25" s="25" customFormat="1">
      <c r="A30" s="21">
        <v>8</v>
      </c>
      <c r="B30" s="103">
        <v>41859</v>
      </c>
      <c r="C30" s="104">
        <v>0.375</v>
      </c>
      <c r="D30">
        <v>594157</v>
      </c>
      <c r="E30" s="109">
        <v>5170097</v>
      </c>
      <c r="F30" s="106">
        <v>7.2848199999999999</v>
      </c>
      <c r="G30" s="111">
        <v>0</v>
      </c>
      <c r="H30" s="107">
        <v>89.496834000000007</v>
      </c>
      <c r="I30" s="108">
        <v>22.5</v>
      </c>
      <c r="J30" s="108">
        <v>443.8</v>
      </c>
      <c r="K30" s="108">
        <v>1162.2</v>
      </c>
      <c r="L30" s="110">
        <v>1.0133000000000001</v>
      </c>
      <c r="M30" s="107">
        <v>83.869079999999997</v>
      </c>
      <c r="N30" s="107">
        <v>93.723304999999996</v>
      </c>
      <c r="O30" s="107">
        <v>90.394553999999999</v>
      </c>
      <c r="P30" s="108">
        <v>13.9</v>
      </c>
      <c r="Q30" s="108">
        <v>26.1</v>
      </c>
      <c r="R30" s="108">
        <v>20</v>
      </c>
      <c r="S30" s="108">
        <v>5.58</v>
      </c>
      <c r="T30" s="22">
        <v>7</v>
      </c>
      <c r="U30" s="23">
        <f t="shared" si="1"/>
        <v>10566</v>
      </c>
      <c r="V30" s="24">
        <v>8</v>
      </c>
      <c r="W30" s="116">
        <v>41859.498819444445</v>
      </c>
      <c r="X30" s="115">
        <v>594157</v>
      </c>
      <c r="Y30" s="117">
        <f t="shared" si="0"/>
        <v>0</v>
      </c>
    </row>
    <row r="31" spans="1:25">
      <c r="A31" s="16">
        <v>7</v>
      </c>
      <c r="B31" s="103">
        <v>41858</v>
      </c>
      <c r="C31" s="104">
        <v>0.375</v>
      </c>
      <c r="D31">
        <v>583591</v>
      </c>
      <c r="E31" s="109">
        <v>5168574</v>
      </c>
      <c r="F31" s="106">
        <v>6.966742</v>
      </c>
      <c r="G31" s="111">
        <v>0</v>
      </c>
      <c r="H31" s="107">
        <v>88.399795999999995</v>
      </c>
      <c r="I31" s="108">
        <v>25</v>
      </c>
      <c r="J31" s="108">
        <v>592.6</v>
      </c>
      <c r="K31" s="108">
        <v>1353.5</v>
      </c>
      <c r="L31" s="110">
        <v>1.0121</v>
      </c>
      <c r="M31" s="107">
        <v>82.255950999999996</v>
      </c>
      <c r="N31" s="107">
        <v>93.251907000000003</v>
      </c>
      <c r="O31" s="107">
        <v>87.619377</v>
      </c>
      <c r="P31" s="108">
        <v>20.9</v>
      </c>
      <c r="Q31" s="108">
        <v>30.7</v>
      </c>
      <c r="R31" s="108">
        <v>24.7</v>
      </c>
      <c r="S31" s="108">
        <v>5.59</v>
      </c>
      <c r="T31" s="16">
        <v>6</v>
      </c>
      <c r="U31" s="23">
        <f t="shared" si="1"/>
        <v>14195</v>
      </c>
      <c r="V31" s="5"/>
      <c r="W31" s="116">
        <v>41828.390717592592</v>
      </c>
      <c r="X31" s="115">
        <v>583591</v>
      </c>
      <c r="Y31" s="117">
        <f t="shared" si="0"/>
        <v>0</v>
      </c>
    </row>
    <row r="32" spans="1:25">
      <c r="A32" s="16">
        <v>6</v>
      </c>
      <c r="B32" s="103">
        <v>41857</v>
      </c>
      <c r="C32" s="104">
        <v>0.375</v>
      </c>
      <c r="D32">
        <v>569396</v>
      </c>
      <c r="E32" s="109">
        <v>5166522</v>
      </c>
      <c r="F32" s="106">
        <v>6.867108</v>
      </c>
      <c r="G32" s="111">
        <v>0</v>
      </c>
      <c r="H32" s="107">
        <v>88.575171999999995</v>
      </c>
      <c r="I32" s="108">
        <v>24.7</v>
      </c>
      <c r="J32" s="108">
        <v>612.5</v>
      </c>
      <c r="K32" s="108">
        <v>1315.2</v>
      </c>
      <c r="L32" s="110">
        <v>1.0119</v>
      </c>
      <c r="M32" s="107">
        <v>81.892798999999997</v>
      </c>
      <c r="N32" s="107">
        <v>92.866173000000003</v>
      </c>
      <c r="O32" s="107">
        <v>86.193954000000005</v>
      </c>
      <c r="P32" s="108">
        <v>22</v>
      </c>
      <c r="Q32" s="108">
        <v>26.1</v>
      </c>
      <c r="R32" s="108">
        <v>24.7</v>
      </c>
      <c r="S32" s="108">
        <v>5.59</v>
      </c>
      <c r="T32" s="16">
        <v>5</v>
      </c>
      <c r="U32" s="23">
        <f t="shared" si="1"/>
        <v>14684</v>
      </c>
      <c r="V32" s="5"/>
      <c r="W32" s="116">
        <v>41798.412685185183</v>
      </c>
      <c r="X32" s="115">
        <v>569393</v>
      </c>
      <c r="Y32" s="117">
        <f t="shared" si="0"/>
        <v>-5.2687409113616468E-4</v>
      </c>
    </row>
    <row r="33" spans="1:25">
      <c r="A33" s="16">
        <v>5</v>
      </c>
      <c r="B33" s="103">
        <v>41856</v>
      </c>
      <c r="C33" s="104">
        <v>0.375</v>
      </c>
      <c r="D33">
        <v>554712</v>
      </c>
      <c r="E33" s="109">
        <v>5164424</v>
      </c>
      <c r="F33" s="106">
        <v>7.0308289999999998</v>
      </c>
      <c r="G33" s="111">
        <v>0</v>
      </c>
      <c r="H33" s="107">
        <v>86.909728999999999</v>
      </c>
      <c r="I33" s="108">
        <v>24.9</v>
      </c>
      <c r="J33" s="108">
        <v>793.4</v>
      </c>
      <c r="K33" s="108">
        <v>1200.5</v>
      </c>
      <c r="L33" s="110">
        <v>1.0124</v>
      </c>
      <c r="M33" s="107">
        <v>82.114799000000005</v>
      </c>
      <c r="N33" s="107">
        <v>91.035194000000004</v>
      </c>
      <c r="O33" s="107">
        <v>88.066055000000006</v>
      </c>
      <c r="P33" s="108">
        <v>22.8</v>
      </c>
      <c r="Q33" s="108">
        <v>26.4</v>
      </c>
      <c r="R33" s="108">
        <v>23.4</v>
      </c>
      <c r="S33" s="108">
        <v>5.58</v>
      </c>
      <c r="T33" s="16">
        <v>4</v>
      </c>
      <c r="U33" s="23">
        <f t="shared" si="1"/>
        <v>19033</v>
      </c>
      <c r="V33" s="5"/>
      <c r="W33" s="116">
        <v>41767.397175925929</v>
      </c>
      <c r="X33" s="115">
        <v>554706</v>
      </c>
      <c r="Y33" s="117">
        <f t="shared" si="0"/>
        <v>-1.0816423657615815E-3</v>
      </c>
    </row>
    <row r="34" spans="1:25">
      <c r="A34" s="16">
        <v>4</v>
      </c>
      <c r="B34" s="103">
        <v>41855</v>
      </c>
      <c r="C34" s="104">
        <v>0.375</v>
      </c>
      <c r="D34">
        <v>535679</v>
      </c>
      <c r="E34" s="109">
        <v>5161654</v>
      </c>
      <c r="F34" s="106">
        <v>6.6487489999999996</v>
      </c>
      <c r="G34" s="111">
        <v>0</v>
      </c>
      <c r="H34" s="107">
        <v>91.285797000000002</v>
      </c>
      <c r="I34" s="108">
        <v>25.2</v>
      </c>
      <c r="J34" s="108">
        <v>494.1</v>
      </c>
      <c r="K34" s="108">
        <v>1229.0999999999999</v>
      </c>
      <c r="L34" s="110">
        <v>1.0114000000000001</v>
      </c>
      <c r="M34" s="107">
        <v>82.864799000000005</v>
      </c>
      <c r="N34" s="107">
        <v>94.378310999999997</v>
      </c>
      <c r="O34" s="107">
        <v>83.182106000000005</v>
      </c>
      <c r="P34" s="108">
        <v>16.399999999999999</v>
      </c>
      <c r="Q34" s="108">
        <v>32.799999999999997</v>
      </c>
      <c r="R34" s="108">
        <v>24.9</v>
      </c>
      <c r="S34" s="108">
        <v>5.58</v>
      </c>
      <c r="T34" s="16">
        <v>3</v>
      </c>
      <c r="U34" s="23">
        <f t="shared" si="1"/>
        <v>11853</v>
      </c>
      <c r="V34" s="5"/>
      <c r="W34" s="116">
        <v>41737.400208333333</v>
      </c>
      <c r="X34" s="115">
        <v>535673</v>
      </c>
      <c r="Y34" s="117">
        <f t="shared" si="0"/>
        <v>-1.1200737755245882E-3</v>
      </c>
    </row>
    <row r="35" spans="1:25">
      <c r="A35" s="16">
        <v>3</v>
      </c>
      <c r="B35" s="103">
        <v>41854</v>
      </c>
      <c r="C35" s="104">
        <v>0.375</v>
      </c>
      <c r="D35">
        <v>523826</v>
      </c>
      <c r="E35" s="109">
        <v>5159978</v>
      </c>
      <c r="F35" s="106">
        <v>7.6532910000000003</v>
      </c>
      <c r="G35" s="111">
        <v>0</v>
      </c>
      <c r="H35" s="107">
        <v>90.434059000000005</v>
      </c>
      <c r="I35" s="108">
        <v>24</v>
      </c>
      <c r="J35" s="108">
        <v>782.1</v>
      </c>
      <c r="K35" s="108">
        <v>1228.9000000000001</v>
      </c>
      <c r="L35" s="110">
        <v>1.0146999999999999</v>
      </c>
      <c r="M35" s="107">
        <v>87.68486</v>
      </c>
      <c r="N35" s="107">
        <v>94.959395999999998</v>
      </c>
      <c r="O35" s="107">
        <v>94.073593000000002</v>
      </c>
      <c r="P35" s="108">
        <v>15.3</v>
      </c>
      <c r="Q35" s="108">
        <v>27.3</v>
      </c>
      <c r="R35" s="108">
        <v>16.399999999999999</v>
      </c>
      <c r="S35" s="108">
        <v>5.58</v>
      </c>
      <c r="T35" s="16">
        <v>2</v>
      </c>
      <c r="U35" s="23">
        <f t="shared" si="1"/>
        <v>18726</v>
      </c>
      <c r="V35" s="5"/>
      <c r="W35" s="116">
        <v>41706.385289351849</v>
      </c>
      <c r="X35" s="115">
        <v>523827</v>
      </c>
      <c r="Y35" s="117">
        <f>((X35*100)/D35)-100</f>
        <v>1.9090308613556317E-4</v>
      </c>
    </row>
    <row r="36" spans="1:25">
      <c r="A36" s="16">
        <v>2</v>
      </c>
      <c r="B36" s="103">
        <v>41853</v>
      </c>
      <c r="C36" s="104">
        <v>0.375</v>
      </c>
      <c r="D36">
        <v>505100</v>
      </c>
      <c r="E36" s="109">
        <v>5157333</v>
      </c>
      <c r="F36" s="106">
        <v>7.0141929999999997</v>
      </c>
      <c r="G36" s="111">
        <v>0</v>
      </c>
      <c r="H36" s="107">
        <v>87.366202999999999</v>
      </c>
      <c r="I36" s="108">
        <v>24.7</v>
      </c>
      <c r="J36" s="108">
        <v>1008.4</v>
      </c>
      <c r="K36" s="108">
        <v>1203</v>
      </c>
      <c r="L36" s="110">
        <v>1.0122</v>
      </c>
      <c r="M36" s="107">
        <v>83.951141000000007</v>
      </c>
      <c r="N36" s="107">
        <v>91.928443999999999</v>
      </c>
      <c r="O36" s="107">
        <v>88.272284999999997</v>
      </c>
      <c r="P36" s="108">
        <v>23.7</v>
      </c>
      <c r="Q36" s="108">
        <v>26</v>
      </c>
      <c r="R36" s="108">
        <v>24.7</v>
      </c>
      <c r="S36" s="108">
        <v>5.59</v>
      </c>
      <c r="T36" s="16">
        <v>1</v>
      </c>
      <c r="U36" s="23">
        <f t="shared" si="1"/>
        <v>24200</v>
      </c>
      <c r="V36" s="5"/>
      <c r="W36" s="116">
        <v>41678.397673611114</v>
      </c>
      <c r="X36" s="115">
        <v>505100</v>
      </c>
      <c r="Y36" s="117">
        <f t="shared" ref="Y36:Y37" si="2">((X36*100)/D36)-100</f>
        <v>0</v>
      </c>
    </row>
    <row r="37" spans="1:25">
      <c r="A37" s="16">
        <v>1</v>
      </c>
      <c r="B37" s="103">
        <v>41852</v>
      </c>
      <c r="C37" s="104">
        <v>0.375</v>
      </c>
      <c r="D37">
        <v>480900</v>
      </c>
      <c r="E37" s="109">
        <v>5153841</v>
      </c>
      <c r="F37" s="106">
        <v>7.0309419999999996</v>
      </c>
      <c r="G37" s="111">
        <v>0</v>
      </c>
      <c r="H37" s="107">
        <v>87.278769999999994</v>
      </c>
      <c r="I37" s="108">
        <v>24.8</v>
      </c>
      <c r="J37" s="108">
        <v>784.3</v>
      </c>
      <c r="K37" s="108">
        <v>1200.7</v>
      </c>
      <c r="L37" s="110">
        <v>1.0122</v>
      </c>
      <c r="M37" s="107">
        <v>81.035133000000002</v>
      </c>
      <c r="N37" s="107">
        <v>92.129981999999998</v>
      </c>
      <c r="O37" s="107">
        <v>88.462456000000003</v>
      </c>
      <c r="P37" s="108">
        <v>21.2</v>
      </c>
      <c r="Q37" s="108">
        <v>30.2</v>
      </c>
      <c r="R37" s="108">
        <v>24.6</v>
      </c>
      <c r="S37" s="108">
        <v>5.59</v>
      </c>
      <c r="T37" s="1"/>
      <c r="U37" s="26"/>
      <c r="V37" s="5"/>
      <c r="W37" s="116">
        <v>41647.398101851853</v>
      </c>
      <c r="X37" s="115">
        <v>480893</v>
      </c>
      <c r="Y37" s="117">
        <f t="shared" si="2"/>
        <v>-1.4556040756872335E-3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5">
    <mergeCell ref="W38:Y41"/>
    <mergeCell ref="W29:X29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9" sqref="D9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47" t="s">
        <v>197</v>
      </c>
      <c r="X1" s="147" t="s">
        <v>198</v>
      </c>
      <c r="Y1" s="150" t="s">
        <v>199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48"/>
      <c r="X2" s="148"/>
      <c r="Y2" s="151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48"/>
      <c r="X3" s="148"/>
      <c r="Y3" s="15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48"/>
      <c r="X4" s="148"/>
      <c r="Y4" s="15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49"/>
      <c r="X5" s="149"/>
      <c r="Y5" s="152"/>
    </row>
    <row r="6" spans="1:25">
      <c r="A6" s="21">
        <v>32</v>
      </c>
      <c r="D6">
        <v>3914</v>
      </c>
      <c r="T6" s="22">
        <v>31</v>
      </c>
      <c r="U6" s="23">
        <f>D6-D7</f>
        <v>22</v>
      </c>
      <c r="V6" s="24">
        <v>1</v>
      </c>
      <c r="W6" s="112"/>
      <c r="X6" s="112"/>
      <c r="Y6" s="117">
        <f t="shared" ref="Y6:Y34" si="0">((X6*100)/D6)-100</f>
        <v>-100</v>
      </c>
    </row>
    <row r="7" spans="1:25">
      <c r="A7" s="16">
        <v>31</v>
      </c>
      <c r="D7">
        <v>3892</v>
      </c>
      <c r="T7" s="16">
        <v>30</v>
      </c>
      <c r="U7" s="23">
        <f>D7-D8</f>
        <v>23</v>
      </c>
      <c r="V7" s="4"/>
      <c r="W7" s="112"/>
      <c r="X7" s="112"/>
      <c r="Y7" s="117">
        <f t="shared" si="0"/>
        <v>-100</v>
      </c>
    </row>
    <row r="8" spans="1:25">
      <c r="A8" s="16">
        <v>30</v>
      </c>
      <c r="D8">
        <v>3869</v>
      </c>
      <c r="T8" s="16">
        <v>29</v>
      </c>
      <c r="U8" s="23">
        <f>D8-D9</f>
        <v>33</v>
      </c>
      <c r="V8" s="4"/>
      <c r="W8" s="112"/>
      <c r="X8" s="112"/>
      <c r="Y8" s="117">
        <f t="shared" si="0"/>
        <v>-100</v>
      </c>
    </row>
    <row r="9" spans="1:25" s="25" customFormat="1">
      <c r="A9" s="21">
        <v>29</v>
      </c>
      <c r="B9" t="s">
        <v>151</v>
      </c>
      <c r="C9" t="s">
        <v>13</v>
      </c>
      <c r="D9">
        <v>3836</v>
      </c>
      <c r="E9">
        <v>76233</v>
      </c>
      <c r="F9">
        <v>7.1422590000000001</v>
      </c>
      <c r="G9">
        <v>0</v>
      </c>
      <c r="H9">
        <v>89.055000000000007</v>
      </c>
      <c r="I9">
        <v>22.9</v>
      </c>
      <c r="J9">
        <v>3.4</v>
      </c>
      <c r="K9">
        <v>14.6</v>
      </c>
      <c r="L9">
        <v>1.0134000000000001</v>
      </c>
      <c r="M9">
        <v>85.155000000000001</v>
      </c>
      <c r="N9">
        <v>92.787999999999997</v>
      </c>
      <c r="O9">
        <v>87.504999999999995</v>
      </c>
      <c r="P9">
        <v>15.4</v>
      </c>
      <c r="Q9">
        <v>31.5</v>
      </c>
      <c r="R9">
        <v>17.5</v>
      </c>
      <c r="S9">
        <v>5.03</v>
      </c>
      <c r="T9" s="22">
        <v>28</v>
      </c>
      <c r="U9" s="23">
        <f t="shared" ref="U9:U36" si="1">D9-D10</f>
        <v>81</v>
      </c>
      <c r="V9" s="24">
        <v>29</v>
      </c>
      <c r="W9" s="113"/>
      <c r="X9" s="113"/>
      <c r="Y9" s="117">
        <f t="shared" si="0"/>
        <v>-100</v>
      </c>
    </row>
    <row r="10" spans="1:25">
      <c r="A10" s="16">
        <v>28</v>
      </c>
      <c r="B10" t="s">
        <v>152</v>
      </c>
      <c r="C10" t="s">
        <v>13</v>
      </c>
      <c r="D10">
        <v>3755</v>
      </c>
      <c r="E10">
        <v>76221</v>
      </c>
      <c r="F10">
        <v>7.12547</v>
      </c>
      <c r="G10">
        <v>0</v>
      </c>
      <c r="H10">
        <v>89.022999999999996</v>
      </c>
      <c r="I10">
        <v>22.5</v>
      </c>
      <c r="J10">
        <v>2.2000000000000002</v>
      </c>
      <c r="K10">
        <v>14.2</v>
      </c>
      <c r="L10">
        <v>1.0136000000000001</v>
      </c>
      <c r="M10">
        <v>85.608000000000004</v>
      </c>
      <c r="N10">
        <v>91.5</v>
      </c>
      <c r="O10">
        <v>86.721000000000004</v>
      </c>
      <c r="P10">
        <v>13.6</v>
      </c>
      <c r="Q10">
        <v>38.6</v>
      </c>
      <c r="R10">
        <v>15.9</v>
      </c>
      <c r="S10">
        <v>5.04</v>
      </c>
      <c r="T10" s="16">
        <v>27</v>
      </c>
      <c r="U10" s="23">
        <f t="shared" si="1"/>
        <v>53</v>
      </c>
      <c r="V10" s="16"/>
      <c r="W10" s="112"/>
      <c r="X10" s="112"/>
      <c r="Y10" s="117">
        <f t="shared" si="0"/>
        <v>-100</v>
      </c>
    </row>
    <row r="11" spans="1:25">
      <c r="A11" s="16">
        <v>27</v>
      </c>
      <c r="B11" t="s">
        <v>153</v>
      </c>
      <c r="C11" t="s">
        <v>13</v>
      </c>
      <c r="D11">
        <v>3702</v>
      </c>
      <c r="E11">
        <v>76213</v>
      </c>
      <c r="F11">
        <v>7.220898</v>
      </c>
      <c r="G11">
        <v>0</v>
      </c>
      <c r="H11">
        <v>88.762</v>
      </c>
      <c r="I11">
        <v>23.6</v>
      </c>
      <c r="J11">
        <v>2</v>
      </c>
      <c r="K11">
        <v>13.4</v>
      </c>
      <c r="L11">
        <v>1.0137</v>
      </c>
      <c r="M11">
        <v>85.694000000000003</v>
      </c>
      <c r="N11">
        <v>92.218999999999994</v>
      </c>
      <c r="O11">
        <v>88.278000000000006</v>
      </c>
      <c r="P11">
        <v>13.5</v>
      </c>
      <c r="Q11">
        <v>42.4</v>
      </c>
      <c r="R11">
        <v>16.600000000000001</v>
      </c>
      <c r="S11">
        <v>5.04</v>
      </c>
      <c r="T11" s="16">
        <v>26</v>
      </c>
      <c r="U11" s="23">
        <f t="shared" si="1"/>
        <v>49</v>
      </c>
      <c r="V11" s="16"/>
      <c r="W11" s="112"/>
      <c r="X11" s="112"/>
      <c r="Y11" s="117">
        <f t="shared" si="0"/>
        <v>-100</v>
      </c>
    </row>
    <row r="12" spans="1:25">
      <c r="A12" s="16">
        <v>26</v>
      </c>
      <c r="B12" t="s">
        <v>154</v>
      </c>
      <c r="C12" t="s">
        <v>13</v>
      </c>
      <c r="D12">
        <v>3653</v>
      </c>
      <c r="E12">
        <v>76207</v>
      </c>
      <c r="F12">
        <v>7.0420569999999998</v>
      </c>
      <c r="G12">
        <v>0</v>
      </c>
      <c r="H12">
        <v>88.042000000000002</v>
      </c>
      <c r="I12">
        <v>22.4</v>
      </c>
      <c r="J12">
        <v>2.8</v>
      </c>
      <c r="K12">
        <v>15</v>
      </c>
      <c r="L12">
        <v>1.0133000000000001</v>
      </c>
      <c r="M12">
        <v>84.26</v>
      </c>
      <c r="N12">
        <v>91.105999999999995</v>
      </c>
      <c r="O12">
        <v>85.79</v>
      </c>
      <c r="P12">
        <v>13.4</v>
      </c>
      <c r="Q12">
        <v>36.200000000000003</v>
      </c>
      <c r="R12">
        <v>16.5</v>
      </c>
      <c r="S12">
        <v>5.04</v>
      </c>
      <c r="T12" s="16">
        <v>25</v>
      </c>
      <c r="U12" s="23">
        <f t="shared" si="1"/>
        <v>65</v>
      </c>
      <c r="V12" s="16"/>
      <c r="W12" s="112"/>
      <c r="X12" s="112"/>
      <c r="Y12" s="117">
        <f t="shared" si="0"/>
        <v>-100</v>
      </c>
    </row>
    <row r="13" spans="1:25">
      <c r="A13" s="16">
        <v>25</v>
      </c>
      <c r="B13" t="s">
        <v>155</v>
      </c>
      <c r="C13" t="s">
        <v>13</v>
      </c>
      <c r="D13">
        <v>3588</v>
      </c>
      <c r="E13">
        <v>76197</v>
      </c>
      <c r="F13">
        <v>7.1085409999999998</v>
      </c>
      <c r="G13">
        <v>0</v>
      </c>
      <c r="H13">
        <v>91.921999999999997</v>
      </c>
      <c r="I13">
        <v>21</v>
      </c>
      <c r="J13">
        <v>0.6</v>
      </c>
      <c r="K13">
        <v>12</v>
      </c>
      <c r="L13">
        <v>1.0135000000000001</v>
      </c>
      <c r="M13">
        <v>85.71</v>
      </c>
      <c r="N13">
        <v>94.057000000000002</v>
      </c>
      <c r="O13">
        <v>86.575000000000003</v>
      </c>
      <c r="P13">
        <v>13.2</v>
      </c>
      <c r="Q13">
        <v>36.700000000000003</v>
      </c>
      <c r="R13">
        <v>16.100000000000001</v>
      </c>
      <c r="S13">
        <v>5.03</v>
      </c>
      <c r="T13" s="16">
        <v>24</v>
      </c>
      <c r="U13" s="23">
        <f t="shared" si="1"/>
        <v>16</v>
      </c>
      <c r="V13" s="16"/>
      <c r="W13" s="114" t="s">
        <v>263</v>
      </c>
      <c r="X13" s="114">
        <v>3588</v>
      </c>
      <c r="Y13" s="117">
        <f t="shared" si="0"/>
        <v>0</v>
      </c>
    </row>
    <row r="14" spans="1:25">
      <c r="A14" s="16">
        <v>24</v>
      </c>
      <c r="B14" t="s">
        <v>156</v>
      </c>
      <c r="C14" t="s">
        <v>13</v>
      </c>
      <c r="D14">
        <v>3572</v>
      </c>
      <c r="E14">
        <v>76195</v>
      </c>
      <c r="F14">
        <v>7.5877100000000004</v>
      </c>
      <c r="G14">
        <v>0</v>
      </c>
      <c r="H14">
        <v>91.986000000000004</v>
      </c>
      <c r="I14">
        <v>23.2</v>
      </c>
      <c r="J14">
        <v>0.5</v>
      </c>
      <c r="K14">
        <v>7.7</v>
      </c>
      <c r="L14">
        <v>1.0146999999999999</v>
      </c>
      <c r="M14">
        <v>89.92</v>
      </c>
      <c r="N14">
        <v>94.597999999999999</v>
      </c>
      <c r="O14">
        <v>92.757000000000005</v>
      </c>
      <c r="P14">
        <v>14.5</v>
      </c>
      <c r="Q14">
        <v>40.6</v>
      </c>
      <c r="R14">
        <v>15.2</v>
      </c>
      <c r="S14">
        <v>5.04</v>
      </c>
      <c r="T14" s="16">
        <v>23</v>
      </c>
      <c r="U14" s="23">
        <f t="shared" si="1"/>
        <v>12</v>
      </c>
      <c r="V14" s="16"/>
      <c r="W14" s="114" t="s">
        <v>264</v>
      </c>
      <c r="X14" s="114">
        <v>3572</v>
      </c>
      <c r="Y14" s="117">
        <f t="shared" si="0"/>
        <v>0</v>
      </c>
    </row>
    <row r="15" spans="1:25">
      <c r="A15" s="16">
        <v>23</v>
      </c>
      <c r="B15" t="s">
        <v>157</v>
      </c>
      <c r="C15" t="s">
        <v>13</v>
      </c>
      <c r="D15">
        <v>3560</v>
      </c>
      <c r="E15">
        <v>76193</v>
      </c>
      <c r="F15">
        <v>7.370304</v>
      </c>
      <c r="G15">
        <v>0</v>
      </c>
      <c r="H15">
        <v>90.244</v>
      </c>
      <c r="I15">
        <v>22.8</v>
      </c>
      <c r="J15">
        <v>2</v>
      </c>
      <c r="K15">
        <v>14.5</v>
      </c>
      <c r="L15">
        <v>1.014</v>
      </c>
      <c r="M15">
        <v>87.031999999999996</v>
      </c>
      <c r="N15">
        <v>92.802999999999997</v>
      </c>
      <c r="O15">
        <v>90.421000000000006</v>
      </c>
      <c r="P15">
        <v>15.7</v>
      </c>
      <c r="Q15">
        <v>37.6</v>
      </c>
      <c r="R15">
        <v>16.899999999999999</v>
      </c>
      <c r="S15">
        <v>5.04</v>
      </c>
      <c r="T15" s="16">
        <v>22</v>
      </c>
      <c r="U15" s="23">
        <f t="shared" si="1"/>
        <v>47</v>
      </c>
      <c r="V15" s="16"/>
      <c r="W15" s="114" t="s">
        <v>265</v>
      </c>
      <c r="X15" s="114">
        <v>3560</v>
      </c>
      <c r="Y15" s="117">
        <f t="shared" si="0"/>
        <v>0</v>
      </c>
    </row>
    <row r="16" spans="1:25" s="25" customFormat="1">
      <c r="A16" s="21">
        <v>22</v>
      </c>
      <c r="B16" t="s">
        <v>158</v>
      </c>
      <c r="C16" t="s">
        <v>13</v>
      </c>
      <c r="D16">
        <v>3513</v>
      </c>
      <c r="E16">
        <v>76187</v>
      </c>
      <c r="F16">
        <v>7.2010820000000004</v>
      </c>
      <c r="G16">
        <v>0</v>
      </c>
      <c r="H16">
        <v>89.381</v>
      </c>
      <c r="I16">
        <v>21.5</v>
      </c>
      <c r="J16">
        <v>3.3</v>
      </c>
      <c r="K16">
        <v>14.8</v>
      </c>
      <c r="L16">
        <v>1.0137</v>
      </c>
      <c r="M16">
        <v>85.355000000000004</v>
      </c>
      <c r="N16">
        <v>92.346000000000004</v>
      </c>
      <c r="O16">
        <v>87.960999999999999</v>
      </c>
      <c r="P16">
        <v>14.3</v>
      </c>
      <c r="Q16">
        <v>33.200000000000003</v>
      </c>
      <c r="R16">
        <v>16.5</v>
      </c>
      <c r="S16">
        <v>5.04</v>
      </c>
      <c r="T16" s="22">
        <v>21</v>
      </c>
      <c r="U16" s="23">
        <f t="shared" si="1"/>
        <v>79</v>
      </c>
      <c r="V16" s="24">
        <v>22</v>
      </c>
      <c r="W16" s="114" t="s">
        <v>266</v>
      </c>
      <c r="X16" s="114">
        <v>3513</v>
      </c>
      <c r="Y16" s="117">
        <f t="shared" si="0"/>
        <v>0</v>
      </c>
    </row>
    <row r="17" spans="1:25">
      <c r="A17" s="16">
        <v>21</v>
      </c>
      <c r="B17" t="s">
        <v>159</v>
      </c>
      <c r="C17" t="s">
        <v>13</v>
      </c>
      <c r="D17">
        <v>3434</v>
      </c>
      <c r="E17">
        <v>76176</v>
      </c>
      <c r="F17">
        <v>7.1979559999999996</v>
      </c>
      <c r="G17">
        <v>0</v>
      </c>
      <c r="H17">
        <v>89.018000000000001</v>
      </c>
      <c r="I17">
        <v>21.3</v>
      </c>
      <c r="J17">
        <v>2</v>
      </c>
      <c r="K17">
        <v>14.9</v>
      </c>
      <c r="L17">
        <v>1.0138</v>
      </c>
      <c r="M17">
        <v>86.590999999999994</v>
      </c>
      <c r="N17">
        <v>91.745000000000005</v>
      </c>
      <c r="O17">
        <v>87.466999999999999</v>
      </c>
      <c r="P17">
        <v>13.6</v>
      </c>
      <c r="Q17">
        <v>34.5</v>
      </c>
      <c r="R17">
        <v>15.2</v>
      </c>
      <c r="S17">
        <v>5.05</v>
      </c>
      <c r="T17" s="16">
        <v>20</v>
      </c>
      <c r="U17" s="23">
        <f t="shared" si="1"/>
        <v>48</v>
      </c>
      <c r="V17" s="16"/>
      <c r="W17" s="114" t="s">
        <v>267</v>
      </c>
      <c r="X17" s="114">
        <v>3434</v>
      </c>
      <c r="Y17" s="117">
        <f t="shared" si="0"/>
        <v>0</v>
      </c>
    </row>
    <row r="18" spans="1:25">
      <c r="A18" s="16">
        <v>20</v>
      </c>
      <c r="B18" t="s">
        <v>160</v>
      </c>
      <c r="C18" t="s">
        <v>13</v>
      </c>
      <c r="D18">
        <v>3386</v>
      </c>
      <c r="E18">
        <v>76169</v>
      </c>
      <c r="F18">
        <v>7.1803710000000001</v>
      </c>
      <c r="G18">
        <v>0</v>
      </c>
      <c r="H18">
        <v>88.866</v>
      </c>
      <c r="I18">
        <v>22.1</v>
      </c>
      <c r="J18">
        <v>2.5</v>
      </c>
      <c r="K18">
        <v>18.3</v>
      </c>
      <c r="L18">
        <v>1.0135000000000001</v>
      </c>
      <c r="M18">
        <v>86.313999999999993</v>
      </c>
      <c r="N18">
        <v>90.861000000000004</v>
      </c>
      <c r="O18">
        <v>88.034999999999997</v>
      </c>
      <c r="P18">
        <v>15.4</v>
      </c>
      <c r="Q18">
        <v>39</v>
      </c>
      <c r="R18">
        <v>17.5</v>
      </c>
      <c r="S18">
        <v>5.05</v>
      </c>
      <c r="T18" s="16">
        <v>19</v>
      </c>
      <c r="U18" s="23">
        <f t="shared" si="1"/>
        <v>59</v>
      </c>
      <c r="V18" s="16"/>
      <c r="W18" s="114" t="s">
        <v>268</v>
      </c>
      <c r="X18" s="114">
        <v>3386</v>
      </c>
      <c r="Y18" s="117">
        <f t="shared" si="0"/>
        <v>0</v>
      </c>
    </row>
    <row r="19" spans="1:25">
      <c r="A19" s="16">
        <v>19</v>
      </c>
      <c r="B19" t="s">
        <v>161</v>
      </c>
      <c r="C19" t="s">
        <v>13</v>
      </c>
      <c r="D19">
        <v>3327</v>
      </c>
      <c r="E19">
        <v>76161</v>
      </c>
      <c r="F19">
        <v>7.2281490000000002</v>
      </c>
      <c r="G19">
        <v>0</v>
      </c>
      <c r="H19">
        <v>89.358999999999995</v>
      </c>
      <c r="I19">
        <v>20.7</v>
      </c>
      <c r="J19">
        <v>2.8</v>
      </c>
      <c r="K19">
        <v>13.1</v>
      </c>
      <c r="L19">
        <v>1.0138</v>
      </c>
      <c r="M19">
        <v>86.843000000000004</v>
      </c>
      <c r="N19">
        <v>91.346999999999994</v>
      </c>
      <c r="O19">
        <v>88.096000000000004</v>
      </c>
      <c r="P19">
        <v>13.5</v>
      </c>
      <c r="Q19">
        <v>36.6</v>
      </c>
      <c r="R19">
        <v>15.8</v>
      </c>
      <c r="S19">
        <v>5.04</v>
      </c>
      <c r="T19" s="16">
        <v>18</v>
      </c>
      <c r="U19" s="23">
        <f t="shared" si="1"/>
        <v>67</v>
      </c>
      <c r="V19" s="16"/>
      <c r="W19" s="114" t="s">
        <v>269</v>
      </c>
      <c r="X19" s="114">
        <v>3327</v>
      </c>
      <c r="Y19" s="117">
        <f t="shared" si="0"/>
        <v>0</v>
      </c>
    </row>
    <row r="20" spans="1:25">
      <c r="A20" s="16">
        <v>18</v>
      </c>
      <c r="B20" t="s">
        <v>162</v>
      </c>
      <c r="C20" t="s">
        <v>13</v>
      </c>
      <c r="D20">
        <v>3260</v>
      </c>
      <c r="E20">
        <v>76151</v>
      </c>
      <c r="F20">
        <v>7.3267290000000003</v>
      </c>
      <c r="G20">
        <v>0</v>
      </c>
      <c r="H20">
        <v>91.790999999999997</v>
      </c>
      <c r="I20">
        <v>23.7</v>
      </c>
      <c r="J20">
        <v>0.3</v>
      </c>
      <c r="K20">
        <v>8.8000000000000007</v>
      </c>
      <c r="L20">
        <v>1.014</v>
      </c>
      <c r="M20">
        <v>87.546999999999997</v>
      </c>
      <c r="N20">
        <v>93.497</v>
      </c>
      <c r="O20">
        <v>89.628</v>
      </c>
      <c r="P20">
        <v>14.7</v>
      </c>
      <c r="Q20">
        <v>40.299999999999997</v>
      </c>
      <c r="R20">
        <v>16.399999999999999</v>
      </c>
      <c r="S20">
        <v>5.05</v>
      </c>
      <c r="T20" s="16">
        <v>17</v>
      </c>
      <c r="U20" s="23">
        <f t="shared" si="1"/>
        <v>8</v>
      </c>
      <c r="V20" s="16"/>
      <c r="W20" s="115" t="s">
        <v>257</v>
      </c>
      <c r="X20" s="115">
        <v>3260</v>
      </c>
      <c r="Y20" s="117">
        <f t="shared" si="0"/>
        <v>0</v>
      </c>
    </row>
    <row r="21" spans="1:25">
      <c r="A21" s="16">
        <v>17</v>
      </c>
      <c r="B21" t="s">
        <v>163</v>
      </c>
      <c r="C21" t="s">
        <v>13</v>
      </c>
      <c r="D21">
        <v>3252</v>
      </c>
      <c r="E21">
        <v>76150</v>
      </c>
      <c r="F21">
        <v>7.5666840000000004</v>
      </c>
      <c r="G21">
        <v>0</v>
      </c>
      <c r="H21">
        <v>92.393000000000001</v>
      </c>
      <c r="I21">
        <v>22</v>
      </c>
      <c r="J21">
        <v>1.1000000000000001</v>
      </c>
      <c r="K21">
        <v>7.3</v>
      </c>
      <c r="L21">
        <v>1.0145999999999999</v>
      </c>
      <c r="M21">
        <v>89.465999999999994</v>
      </c>
      <c r="N21">
        <v>94.789000000000001</v>
      </c>
      <c r="O21">
        <v>92.585999999999999</v>
      </c>
      <c r="P21">
        <v>14.2</v>
      </c>
      <c r="Q21">
        <v>40</v>
      </c>
      <c r="R21">
        <v>15.5</v>
      </c>
      <c r="S21">
        <v>5.05</v>
      </c>
      <c r="T21" s="16">
        <v>16</v>
      </c>
      <c r="U21" s="23">
        <f t="shared" si="1"/>
        <v>25</v>
      </c>
      <c r="V21" s="16"/>
      <c r="W21" s="115" t="s">
        <v>258</v>
      </c>
      <c r="X21" s="115">
        <v>3252</v>
      </c>
      <c r="Y21" s="117">
        <f t="shared" si="0"/>
        <v>0</v>
      </c>
    </row>
    <row r="22" spans="1:25">
      <c r="A22" s="16">
        <v>16</v>
      </c>
      <c r="B22" t="s">
        <v>164</v>
      </c>
      <c r="C22" t="s">
        <v>13</v>
      </c>
      <c r="D22">
        <v>3227</v>
      </c>
      <c r="E22">
        <v>76147</v>
      </c>
      <c r="F22">
        <v>7.3758819999999998</v>
      </c>
      <c r="G22">
        <v>0</v>
      </c>
      <c r="H22">
        <v>90.331999999999994</v>
      </c>
      <c r="I22">
        <v>22.6</v>
      </c>
      <c r="J22">
        <v>1.6</v>
      </c>
      <c r="K22">
        <v>10.6</v>
      </c>
      <c r="L22">
        <v>1.014</v>
      </c>
      <c r="M22">
        <v>87.620999999999995</v>
      </c>
      <c r="N22">
        <v>92.924999999999997</v>
      </c>
      <c r="O22">
        <v>90.400999999999996</v>
      </c>
      <c r="P22">
        <v>15.3</v>
      </c>
      <c r="Q22">
        <v>36.6</v>
      </c>
      <c r="R22">
        <v>16.600000000000001</v>
      </c>
      <c r="S22">
        <v>5.05</v>
      </c>
      <c r="T22" s="16">
        <v>15</v>
      </c>
      <c r="U22" s="23">
        <f t="shared" si="1"/>
        <v>37</v>
      </c>
      <c r="V22" s="16"/>
      <c r="W22" s="115" t="s">
        <v>259</v>
      </c>
      <c r="X22" s="115">
        <v>3227</v>
      </c>
      <c r="Y22" s="117">
        <f t="shared" si="0"/>
        <v>0</v>
      </c>
    </row>
    <row r="23" spans="1:25" s="25" customFormat="1">
      <c r="A23" s="21">
        <v>15</v>
      </c>
      <c r="B23" t="s">
        <v>165</v>
      </c>
      <c r="C23" t="s">
        <v>13</v>
      </c>
      <c r="D23">
        <v>3190</v>
      </c>
      <c r="E23">
        <v>76141</v>
      </c>
      <c r="F23">
        <v>7.4198709999999997</v>
      </c>
      <c r="G23">
        <v>0</v>
      </c>
      <c r="H23">
        <v>89.626999999999995</v>
      </c>
      <c r="I23">
        <v>20.6</v>
      </c>
      <c r="J23">
        <v>3.1</v>
      </c>
      <c r="K23">
        <v>14.9</v>
      </c>
      <c r="L23">
        <v>1.0141</v>
      </c>
      <c r="M23">
        <v>86.445999999999998</v>
      </c>
      <c r="N23">
        <v>93.016000000000005</v>
      </c>
      <c r="O23">
        <v>91.105999999999995</v>
      </c>
      <c r="P23">
        <v>14.3</v>
      </c>
      <c r="Q23">
        <v>36.1</v>
      </c>
      <c r="R23">
        <v>16.899999999999999</v>
      </c>
      <c r="S23">
        <v>5.04</v>
      </c>
      <c r="T23" s="22">
        <v>14</v>
      </c>
      <c r="U23" s="23">
        <f t="shared" si="1"/>
        <v>74</v>
      </c>
      <c r="V23" s="24">
        <v>15</v>
      </c>
      <c r="W23" s="115" t="s">
        <v>260</v>
      </c>
      <c r="X23" s="115">
        <v>3190</v>
      </c>
      <c r="Y23" s="117">
        <f t="shared" si="0"/>
        <v>0</v>
      </c>
    </row>
    <row r="24" spans="1:25">
      <c r="A24" s="16">
        <v>14</v>
      </c>
      <c r="B24" t="s">
        <v>166</v>
      </c>
      <c r="C24" t="s">
        <v>13</v>
      </c>
      <c r="D24">
        <v>3116</v>
      </c>
      <c r="E24">
        <v>76131</v>
      </c>
      <c r="F24">
        <v>7.2075779999999998</v>
      </c>
      <c r="G24">
        <v>0</v>
      </c>
      <c r="H24">
        <v>88.906000000000006</v>
      </c>
      <c r="I24">
        <v>22.5</v>
      </c>
      <c r="J24">
        <v>2.2999999999999998</v>
      </c>
      <c r="K24">
        <v>14.7</v>
      </c>
      <c r="L24">
        <v>1.0138</v>
      </c>
      <c r="M24">
        <v>86.626000000000005</v>
      </c>
      <c r="N24">
        <v>91.293999999999997</v>
      </c>
      <c r="O24">
        <v>87.777000000000001</v>
      </c>
      <c r="P24">
        <v>14.2</v>
      </c>
      <c r="Q24">
        <v>35.700000000000003</v>
      </c>
      <c r="R24">
        <v>15.7</v>
      </c>
      <c r="S24">
        <v>5.0599999999999996</v>
      </c>
      <c r="T24" s="16">
        <v>13</v>
      </c>
      <c r="U24" s="23">
        <f>D24-D25</f>
        <v>55</v>
      </c>
      <c r="V24" s="16"/>
      <c r="W24" s="115" t="s">
        <v>261</v>
      </c>
      <c r="X24" s="115">
        <v>3116</v>
      </c>
      <c r="Y24" s="117">
        <f t="shared" si="0"/>
        <v>0</v>
      </c>
    </row>
    <row r="25" spans="1:25">
      <c r="A25" s="16">
        <v>13</v>
      </c>
      <c r="B25" t="s">
        <v>167</v>
      </c>
      <c r="C25" t="s">
        <v>13</v>
      </c>
      <c r="D25">
        <v>3061</v>
      </c>
      <c r="E25">
        <v>76123</v>
      </c>
      <c r="F25">
        <v>7.2498639999999996</v>
      </c>
      <c r="G25">
        <v>0</v>
      </c>
      <c r="H25">
        <v>89.81</v>
      </c>
      <c r="I25">
        <v>20.7</v>
      </c>
      <c r="J25">
        <v>2.5</v>
      </c>
      <c r="K25">
        <v>15</v>
      </c>
      <c r="L25">
        <v>1.0136000000000001</v>
      </c>
      <c r="M25">
        <v>86.481999999999999</v>
      </c>
      <c r="N25">
        <v>92.563999999999993</v>
      </c>
      <c r="O25">
        <v>89.010999999999996</v>
      </c>
      <c r="P25">
        <v>15.3</v>
      </c>
      <c r="Q25">
        <v>30.9</v>
      </c>
      <c r="R25">
        <v>17.600000000000001</v>
      </c>
      <c r="S25">
        <v>5.05</v>
      </c>
      <c r="T25" s="16">
        <v>12</v>
      </c>
      <c r="U25" s="23">
        <f>D25-D26</f>
        <v>59</v>
      </c>
      <c r="V25" s="16"/>
      <c r="W25" s="115" t="s">
        <v>262</v>
      </c>
      <c r="X25" s="115">
        <v>3061</v>
      </c>
      <c r="Y25" s="117">
        <f t="shared" si="0"/>
        <v>0</v>
      </c>
    </row>
    <row r="26" spans="1:25">
      <c r="A26" s="16">
        <v>12</v>
      </c>
      <c r="B26" t="s">
        <v>168</v>
      </c>
      <c r="C26" t="s">
        <v>13</v>
      </c>
      <c r="D26">
        <v>3002</v>
      </c>
      <c r="E26">
        <v>76115</v>
      </c>
      <c r="F26">
        <v>7.2746009999999997</v>
      </c>
      <c r="G26">
        <v>0</v>
      </c>
      <c r="H26">
        <v>90.396000000000001</v>
      </c>
      <c r="I26">
        <v>23.2</v>
      </c>
      <c r="J26">
        <v>2.4</v>
      </c>
      <c r="K26">
        <v>14.8</v>
      </c>
      <c r="L26">
        <v>1.0136000000000001</v>
      </c>
      <c r="M26">
        <v>87.989000000000004</v>
      </c>
      <c r="N26">
        <v>92.051000000000002</v>
      </c>
      <c r="O26">
        <v>89.561999999999998</v>
      </c>
      <c r="P26">
        <v>16.399999999999999</v>
      </c>
      <c r="Q26">
        <v>36.700000000000003</v>
      </c>
      <c r="R26">
        <v>18.100000000000001</v>
      </c>
      <c r="S26">
        <v>5.05</v>
      </c>
      <c r="T26" s="16">
        <v>11</v>
      </c>
      <c r="U26" s="23">
        <f>D26-D27</f>
        <v>58</v>
      </c>
      <c r="V26" s="16"/>
      <c r="W26" s="116">
        <v>41981.437534722223</v>
      </c>
      <c r="X26" s="115">
        <v>3003</v>
      </c>
      <c r="Y26" s="117">
        <f t="shared" si="0"/>
        <v>3.3311125916057449E-2</v>
      </c>
    </row>
    <row r="27" spans="1:25">
      <c r="A27" s="16">
        <v>11</v>
      </c>
      <c r="B27" t="s">
        <v>169</v>
      </c>
      <c r="C27" t="s">
        <v>13</v>
      </c>
      <c r="D27">
        <v>2944</v>
      </c>
      <c r="E27">
        <v>76107</v>
      </c>
      <c r="F27">
        <v>7.2254230000000002</v>
      </c>
      <c r="G27">
        <v>0</v>
      </c>
      <c r="H27">
        <v>92.594999999999999</v>
      </c>
      <c r="I27">
        <v>23</v>
      </c>
      <c r="J27">
        <v>0.9</v>
      </c>
      <c r="K27">
        <v>14.1</v>
      </c>
      <c r="L27">
        <v>1.0136000000000001</v>
      </c>
      <c r="M27">
        <v>88.528000000000006</v>
      </c>
      <c r="N27">
        <v>94.355999999999995</v>
      </c>
      <c r="O27">
        <v>88.691999999999993</v>
      </c>
      <c r="P27">
        <v>15</v>
      </c>
      <c r="Q27">
        <v>39</v>
      </c>
      <c r="R27">
        <v>17.600000000000001</v>
      </c>
      <c r="S27">
        <v>5.09</v>
      </c>
      <c r="T27" s="16">
        <v>10</v>
      </c>
      <c r="U27" s="23">
        <f>D27-D28</f>
        <v>22</v>
      </c>
      <c r="V27" s="16"/>
      <c r="W27" s="116">
        <v>41951.471817129626</v>
      </c>
      <c r="X27" s="115">
        <v>2944</v>
      </c>
      <c r="Y27" s="117">
        <f t="shared" si="0"/>
        <v>0</v>
      </c>
    </row>
    <row r="28" spans="1:25">
      <c r="A28" s="16">
        <v>10</v>
      </c>
      <c r="B28" t="s">
        <v>170</v>
      </c>
      <c r="C28" t="s">
        <v>13</v>
      </c>
      <c r="D28">
        <v>2922</v>
      </c>
      <c r="E28">
        <v>76104</v>
      </c>
      <c r="F28">
        <v>7.6343240000000003</v>
      </c>
      <c r="G28">
        <v>0</v>
      </c>
      <c r="H28">
        <v>92.733000000000004</v>
      </c>
      <c r="I28">
        <v>21.5</v>
      </c>
      <c r="J28">
        <v>0.1</v>
      </c>
      <c r="K28">
        <v>1.1000000000000001</v>
      </c>
      <c r="L28">
        <v>1.0147999999999999</v>
      </c>
      <c r="M28">
        <v>90.686999999999998</v>
      </c>
      <c r="N28">
        <v>94.564999999999998</v>
      </c>
      <c r="O28">
        <v>93.43</v>
      </c>
      <c r="P28">
        <v>14.7</v>
      </c>
      <c r="Q28">
        <v>39.700000000000003</v>
      </c>
      <c r="R28">
        <v>15.3</v>
      </c>
      <c r="S28">
        <v>5.0999999999999996</v>
      </c>
      <c r="T28" s="16">
        <v>9</v>
      </c>
      <c r="U28" s="23">
        <f t="shared" si="1"/>
        <v>2</v>
      </c>
      <c r="V28" s="16"/>
      <c r="W28" s="116">
        <v>41920.387048611112</v>
      </c>
      <c r="X28" s="115">
        <v>2922</v>
      </c>
      <c r="Y28" s="117">
        <f t="shared" si="0"/>
        <v>0</v>
      </c>
    </row>
    <row r="29" spans="1:25">
      <c r="A29" s="16">
        <v>9</v>
      </c>
      <c r="B29" t="s">
        <v>171</v>
      </c>
      <c r="C29" t="s">
        <v>13</v>
      </c>
      <c r="D29">
        <v>2920</v>
      </c>
      <c r="E29">
        <v>76104</v>
      </c>
      <c r="F29">
        <v>7.5793020000000002</v>
      </c>
      <c r="G29">
        <v>0</v>
      </c>
      <c r="H29">
        <v>91.067999999999998</v>
      </c>
      <c r="I29">
        <v>19</v>
      </c>
      <c r="J29">
        <v>1.7</v>
      </c>
      <c r="K29">
        <v>15.8</v>
      </c>
      <c r="L29">
        <v>1.0146999999999999</v>
      </c>
      <c r="M29">
        <v>87.879000000000005</v>
      </c>
      <c r="N29">
        <v>93.998999999999995</v>
      </c>
      <c r="O29">
        <v>92.504000000000005</v>
      </c>
      <c r="P29">
        <v>13.5</v>
      </c>
      <c r="Q29">
        <v>32.4</v>
      </c>
      <c r="R29">
        <v>14.9</v>
      </c>
      <c r="S29">
        <v>5.0999999999999996</v>
      </c>
      <c r="T29" s="16">
        <v>8</v>
      </c>
      <c r="U29" s="23">
        <f>D29-D30</f>
        <v>38</v>
      </c>
      <c r="V29" s="16"/>
      <c r="W29" s="116">
        <v>41890.509108796294</v>
      </c>
      <c r="X29" s="115">
        <v>2920</v>
      </c>
      <c r="Y29" s="117">
        <f t="shared" si="0"/>
        <v>0</v>
      </c>
    </row>
    <row r="30" spans="1:25" s="25" customFormat="1">
      <c r="A30" s="21">
        <v>8</v>
      </c>
      <c r="B30" t="s">
        <v>142</v>
      </c>
      <c r="C30" t="s">
        <v>13</v>
      </c>
      <c r="D30">
        <v>2882</v>
      </c>
      <c r="E30">
        <v>76098</v>
      </c>
      <c r="F30">
        <v>7.3897579999999996</v>
      </c>
      <c r="G30">
        <v>0</v>
      </c>
      <c r="H30">
        <v>90.43</v>
      </c>
      <c r="I30">
        <v>20.5</v>
      </c>
      <c r="J30">
        <v>2.9</v>
      </c>
      <c r="K30">
        <v>16.100000000000001</v>
      </c>
      <c r="L30">
        <v>1.0141</v>
      </c>
      <c r="M30">
        <v>86.756</v>
      </c>
      <c r="N30">
        <v>93.613</v>
      </c>
      <c r="O30">
        <v>90.471000000000004</v>
      </c>
      <c r="P30">
        <v>13</v>
      </c>
      <c r="Q30">
        <v>40</v>
      </c>
      <c r="R30">
        <v>16.3</v>
      </c>
      <c r="S30">
        <v>5.09</v>
      </c>
      <c r="T30" s="22">
        <v>7</v>
      </c>
      <c r="U30" s="23">
        <f>D30-D31</f>
        <v>68</v>
      </c>
      <c r="V30" s="24">
        <v>8</v>
      </c>
      <c r="W30" s="116">
        <v>41859.508993055555</v>
      </c>
      <c r="X30" s="115">
        <v>2882</v>
      </c>
      <c r="Y30" s="117">
        <f t="shared" si="0"/>
        <v>0</v>
      </c>
    </row>
    <row r="31" spans="1:25">
      <c r="A31" s="16">
        <v>7</v>
      </c>
      <c r="B31" t="s">
        <v>143</v>
      </c>
      <c r="C31" t="s">
        <v>13</v>
      </c>
      <c r="D31">
        <v>2814</v>
      </c>
      <c r="E31">
        <v>76089</v>
      </c>
      <c r="F31">
        <v>7.2040410000000001</v>
      </c>
      <c r="G31">
        <v>0</v>
      </c>
      <c r="H31">
        <v>89.861999999999995</v>
      </c>
      <c r="I31">
        <v>21.3</v>
      </c>
      <c r="J31">
        <v>2.1</v>
      </c>
      <c r="K31">
        <v>15.8</v>
      </c>
      <c r="L31">
        <v>1.0134000000000001</v>
      </c>
      <c r="M31">
        <v>86.224999999999994</v>
      </c>
      <c r="N31">
        <v>93.241</v>
      </c>
      <c r="O31">
        <v>88.632000000000005</v>
      </c>
      <c r="P31">
        <v>14.8</v>
      </c>
      <c r="Q31">
        <v>42.1</v>
      </c>
      <c r="R31">
        <v>18.3</v>
      </c>
      <c r="S31">
        <v>5.0999999999999996</v>
      </c>
      <c r="T31" s="16">
        <v>6</v>
      </c>
      <c r="U31" s="23">
        <f t="shared" si="1"/>
        <v>50</v>
      </c>
      <c r="V31" s="5"/>
      <c r="W31" s="116">
        <v>41828.390509259261</v>
      </c>
      <c r="X31" s="115">
        <v>2814</v>
      </c>
      <c r="Y31" s="117">
        <f t="shared" si="0"/>
        <v>0</v>
      </c>
    </row>
    <row r="32" spans="1:25">
      <c r="A32" s="16">
        <v>6</v>
      </c>
      <c r="B32" t="s">
        <v>144</v>
      </c>
      <c r="C32" t="s">
        <v>13</v>
      </c>
      <c r="D32">
        <v>2764</v>
      </c>
      <c r="E32">
        <v>76082</v>
      </c>
      <c r="F32">
        <v>7.1780090000000003</v>
      </c>
      <c r="G32">
        <v>0</v>
      </c>
      <c r="H32">
        <v>89.716999999999999</v>
      </c>
      <c r="I32">
        <v>22.3</v>
      </c>
      <c r="J32">
        <v>2.9</v>
      </c>
      <c r="K32">
        <v>14.4</v>
      </c>
      <c r="L32">
        <v>1.0135000000000001</v>
      </c>
      <c r="M32">
        <v>86.271000000000001</v>
      </c>
      <c r="N32">
        <v>92.918000000000006</v>
      </c>
      <c r="O32">
        <v>87.887</v>
      </c>
      <c r="P32">
        <v>14.8</v>
      </c>
      <c r="Q32">
        <v>34.5</v>
      </c>
      <c r="R32">
        <v>17.2</v>
      </c>
      <c r="S32">
        <v>5.09</v>
      </c>
      <c r="T32" s="16">
        <v>5</v>
      </c>
      <c r="U32" s="23">
        <f t="shared" si="1"/>
        <v>69</v>
      </c>
      <c r="V32" s="5"/>
      <c r="W32" s="116">
        <v>41798.555069444446</v>
      </c>
      <c r="X32" s="115">
        <v>2764</v>
      </c>
      <c r="Y32" s="117">
        <f t="shared" si="0"/>
        <v>0</v>
      </c>
    </row>
    <row r="33" spans="1:25">
      <c r="A33" s="16">
        <v>5</v>
      </c>
      <c r="B33" t="s">
        <v>145</v>
      </c>
      <c r="C33" t="s">
        <v>13</v>
      </c>
      <c r="D33">
        <v>2695</v>
      </c>
      <c r="E33">
        <v>76072</v>
      </c>
      <c r="F33">
        <v>7.2237799999999996</v>
      </c>
      <c r="G33">
        <v>0</v>
      </c>
      <c r="H33">
        <v>88.820999999999998</v>
      </c>
      <c r="I33">
        <v>23.6</v>
      </c>
      <c r="J33">
        <v>1.4</v>
      </c>
      <c r="K33">
        <v>12.1</v>
      </c>
      <c r="L33">
        <v>1.0136000000000001</v>
      </c>
      <c r="M33">
        <v>85.507000000000005</v>
      </c>
      <c r="N33">
        <v>91.227000000000004</v>
      </c>
      <c r="O33">
        <v>88.7</v>
      </c>
      <c r="P33">
        <v>15.8</v>
      </c>
      <c r="Q33">
        <v>35.799999999999997</v>
      </c>
      <c r="R33">
        <v>17.7</v>
      </c>
      <c r="S33">
        <v>5.12</v>
      </c>
      <c r="T33" s="16">
        <v>4</v>
      </c>
      <c r="U33" s="23">
        <f t="shared" si="1"/>
        <v>33</v>
      </c>
      <c r="V33" s="5"/>
      <c r="W33" s="116">
        <v>41767.436469907407</v>
      </c>
      <c r="X33" s="115">
        <v>2695</v>
      </c>
      <c r="Y33" s="117">
        <f t="shared" si="0"/>
        <v>0</v>
      </c>
    </row>
    <row r="34" spans="1:25">
      <c r="A34" s="16">
        <v>4</v>
      </c>
      <c r="B34" t="s">
        <v>146</v>
      </c>
      <c r="C34" t="s">
        <v>13</v>
      </c>
      <c r="D34">
        <v>2662</v>
      </c>
      <c r="E34">
        <v>76068</v>
      </c>
      <c r="F34">
        <v>7.0787360000000001</v>
      </c>
      <c r="G34">
        <v>0</v>
      </c>
      <c r="H34">
        <v>92.441000000000003</v>
      </c>
      <c r="I34">
        <v>24</v>
      </c>
      <c r="J34">
        <v>0.8</v>
      </c>
      <c r="K34">
        <v>12.1</v>
      </c>
      <c r="L34">
        <v>1.0133000000000001</v>
      </c>
      <c r="M34">
        <v>86.516999999999996</v>
      </c>
      <c r="N34">
        <v>94.281999999999996</v>
      </c>
      <c r="O34">
        <v>86.688999999999993</v>
      </c>
      <c r="P34">
        <v>14.4</v>
      </c>
      <c r="Q34">
        <v>41.7</v>
      </c>
      <c r="R34">
        <v>17.600000000000001</v>
      </c>
      <c r="S34">
        <v>5.0999999999999996</v>
      </c>
      <c r="T34" s="16">
        <v>3</v>
      </c>
      <c r="U34" s="23">
        <f t="shared" si="1"/>
        <v>20</v>
      </c>
      <c r="V34" s="5"/>
      <c r="W34" s="116">
        <v>41737.430717592593</v>
      </c>
      <c r="X34" s="115">
        <v>2662</v>
      </c>
      <c r="Y34" s="117">
        <f t="shared" si="0"/>
        <v>0</v>
      </c>
    </row>
    <row r="35" spans="1:25">
      <c r="A35" s="16">
        <v>3</v>
      </c>
      <c r="B35" t="s">
        <v>147</v>
      </c>
      <c r="C35" t="s">
        <v>13</v>
      </c>
      <c r="D35">
        <v>2642</v>
      </c>
      <c r="E35">
        <v>76065</v>
      </c>
      <c r="F35">
        <v>7.7023020000000004</v>
      </c>
      <c r="G35">
        <v>0</v>
      </c>
      <c r="H35">
        <v>92.412000000000006</v>
      </c>
      <c r="I35">
        <v>24.2</v>
      </c>
      <c r="J35">
        <v>0.5</v>
      </c>
      <c r="K35">
        <v>8.9</v>
      </c>
      <c r="L35">
        <v>1.0150999999999999</v>
      </c>
      <c r="M35">
        <v>90.954999999999998</v>
      </c>
      <c r="N35">
        <v>94.837999999999994</v>
      </c>
      <c r="O35">
        <v>94.010999999999996</v>
      </c>
      <c r="P35">
        <v>13.7</v>
      </c>
      <c r="Q35">
        <v>40.700000000000003</v>
      </c>
      <c r="R35">
        <v>14.5</v>
      </c>
      <c r="S35">
        <v>5.0999999999999996</v>
      </c>
      <c r="T35" s="16">
        <v>2</v>
      </c>
      <c r="U35" s="23">
        <f t="shared" si="1"/>
        <v>13</v>
      </c>
      <c r="V35" s="5"/>
      <c r="W35" s="116">
        <v>41706.394062500003</v>
      </c>
      <c r="X35" s="115">
        <v>2642</v>
      </c>
      <c r="Y35" s="117">
        <f>((X35*100)/D35)-100</f>
        <v>0</v>
      </c>
    </row>
    <row r="36" spans="1:25">
      <c r="A36" s="16">
        <v>2</v>
      </c>
      <c r="B36" t="s">
        <v>148</v>
      </c>
      <c r="C36" t="s">
        <v>13</v>
      </c>
      <c r="D36">
        <v>2629</v>
      </c>
      <c r="E36">
        <v>76063</v>
      </c>
      <c r="F36">
        <v>7.5248309999999998</v>
      </c>
      <c r="G36">
        <v>0</v>
      </c>
      <c r="H36">
        <v>90.134</v>
      </c>
      <c r="I36">
        <v>23.1</v>
      </c>
      <c r="J36">
        <v>3.3</v>
      </c>
      <c r="K36">
        <v>13.9</v>
      </c>
      <c r="L36">
        <v>1.0146999999999999</v>
      </c>
      <c r="M36">
        <v>87.344999999999999</v>
      </c>
      <c r="N36">
        <v>92.626999999999995</v>
      </c>
      <c r="O36">
        <v>91.563000000000002</v>
      </c>
      <c r="P36">
        <v>13.4</v>
      </c>
      <c r="Q36">
        <v>35.4</v>
      </c>
      <c r="R36">
        <v>14.3</v>
      </c>
      <c r="S36">
        <v>5.0999999999999996</v>
      </c>
      <c r="T36" s="16">
        <v>1</v>
      </c>
      <c r="U36" s="23">
        <f t="shared" si="1"/>
        <v>78</v>
      </c>
      <c r="V36" s="5"/>
      <c r="W36" s="116">
        <v>41678.431261574071</v>
      </c>
      <c r="X36" s="115">
        <v>2629</v>
      </c>
      <c r="Y36" s="117">
        <f t="shared" ref="Y36:Y37" si="2">((X36*100)/D36)-100</f>
        <v>0</v>
      </c>
    </row>
    <row r="37" spans="1:25">
      <c r="A37" s="16">
        <v>1</v>
      </c>
      <c r="B37" t="s">
        <v>149</v>
      </c>
      <c r="C37" t="s">
        <v>13</v>
      </c>
      <c r="D37">
        <v>2551</v>
      </c>
      <c r="E37">
        <v>76052</v>
      </c>
      <c r="F37">
        <v>7.312659</v>
      </c>
      <c r="G37">
        <v>0</v>
      </c>
      <c r="H37">
        <v>89.483000000000004</v>
      </c>
      <c r="I37">
        <v>21.5</v>
      </c>
      <c r="J37">
        <v>2.7</v>
      </c>
      <c r="K37">
        <v>16.2</v>
      </c>
      <c r="L37">
        <v>1.014</v>
      </c>
      <c r="M37">
        <v>84.98</v>
      </c>
      <c r="N37">
        <v>92.063999999999993</v>
      </c>
      <c r="O37">
        <v>89.388000000000005</v>
      </c>
      <c r="P37">
        <v>14.4</v>
      </c>
      <c r="Q37">
        <v>36.4</v>
      </c>
      <c r="R37">
        <v>16.2</v>
      </c>
      <c r="S37">
        <v>5.1100000000000003</v>
      </c>
      <c r="T37" s="1"/>
      <c r="U37" s="26"/>
      <c r="V37" s="5"/>
      <c r="W37" s="116">
        <v>41647.394016203703</v>
      </c>
      <c r="X37" s="115">
        <v>2551</v>
      </c>
      <c r="Y37" s="117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0"/>
      <c r="X38" s="171"/>
      <c r="Y38" s="17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3"/>
      <c r="X39" s="174"/>
      <c r="Y39" s="17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3"/>
      <c r="X40" s="174"/>
      <c r="Y40" s="17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6"/>
      <c r="X41" s="177"/>
      <c r="Y41" s="17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3</vt:i4>
      </vt:variant>
    </vt:vector>
  </HeadingPairs>
  <TitlesOfParts>
    <vt:vector size="37" baseType="lpstr">
      <vt:lpstr>Balance Volumetrico</vt:lpstr>
      <vt:lpstr>PIQ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'AERnn C'!Área_de_impresión</vt:lpstr>
      <vt:lpstr>'Balance Volumetrico'!Área_de_impresión</vt:lpstr>
      <vt:lpstr>PIQ!Área_de_impresión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2015-07-08T17:39:40Z</dcterms:modified>
</cp:coreProperties>
</file>