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905" tabRatio="700"/>
  </bookViews>
  <sheets>
    <sheet name="Balance Volumetrico" sheetId="36" r:id="rId1"/>
    <sheet name="PIQ" sheetId="1" r:id="rId2"/>
    <sheet name="AERnn C" sheetId="3" r:id="rId3"/>
    <sheet name="AER S" sheetId="4" r:id="rId4"/>
    <sheet name="Avery" sheetId="5" r:id="rId5"/>
    <sheet name="Beach" sheetId="6" r:id="rId6"/>
    <sheet name="Bravo" sheetId="7" r:id="rId7"/>
    <sheet name="Comex" sheetId="8" r:id="rId8"/>
    <sheet name="Copper" sheetId="9" r:id="rId9"/>
    <sheet name="Crown" sheetId="10" r:id="rId10"/>
    <sheet name="DREnc" sheetId="11" r:id="rId11"/>
    <sheet name="Eaton" sheetId="12" r:id="rId12"/>
    <sheet name="Elicamex" sheetId="13" r:id="rId13"/>
    <sheet name="Euro" sheetId="14" r:id="rId14"/>
    <sheet name="Foam" sheetId="15" r:id="rId15"/>
    <sheet name="Fracsa" sheetId="16" r:id="rId16"/>
    <sheet name="Frenos Trw" sheetId="32" r:id="rId17"/>
    <sheet name="Hitachi" sheetId="17" r:id="rId18"/>
    <sheet name="Ipc" sheetId="18" state="hidden" r:id="rId19"/>
    <sheet name="Jafra" sheetId="19" r:id="rId20"/>
    <sheet name="KH Méx" sheetId="20" r:id="rId21"/>
    <sheet name="Kluber" sheetId="21" r:id="rId22"/>
    <sheet name="Messier" sheetId="22" r:id="rId23"/>
    <sheet name="Metokote" sheetId="23" r:id="rId24"/>
    <sheet name="Mpi" sheetId="24" r:id="rId25"/>
    <sheet name="Narmex" sheetId="25" r:id="rId26"/>
    <sheet name="Norgren" sheetId="26" r:id="rId27"/>
    <sheet name="Rohm" sheetId="27" r:id="rId28"/>
    <sheet name="Ronal" sheetId="28" r:id="rId29"/>
    <sheet name="Samsung" sheetId="29" r:id="rId30"/>
    <sheet name="Securency" sheetId="30" r:id="rId31"/>
    <sheet name="Tafime" sheetId="31" r:id="rId32"/>
    <sheet name="Valeo" sheetId="33" r:id="rId33"/>
    <sheet name="Vrk" sheetId="34" r:id="rId34"/>
  </sheets>
  <definedNames>
    <definedName name="_xlnm.Print_Area" localSheetId="2">'AERnn C'!$A$1:$Y$41</definedName>
    <definedName name="_xlnm.Print_Area" localSheetId="0">'Balance Volumetrico'!$A$1:$AN$34</definedName>
    <definedName name="_xlnm.Print_Area" localSheetId="6">Bravo!$A$1:$Y$41</definedName>
    <definedName name="_xlnm.Print_Area" localSheetId="1">PIQ!$A$1:$R$48</definedName>
    <definedName name="_xlnm.Print_Area" localSheetId="32">Valeo!$A$1:$Y$41</definedName>
  </definedNames>
  <calcPr calcId="145621"/>
</workbook>
</file>

<file path=xl/calcChain.xml><?xml version="1.0" encoding="utf-8"?>
<calcChain xmlns="http://schemas.openxmlformats.org/spreadsheetml/2006/main">
  <c r="AP27" i="36" l="1"/>
  <c r="AJ8" i="36" l="1"/>
  <c r="U21" i="7" l="1"/>
  <c r="U22" i="7"/>
  <c r="U23" i="7"/>
  <c r="U24" i="7"/>
  <c r="U25" i="7"/>
  <c r="U26" i="7"/>
  <c r="U27" i="7"/>
  <c r="U28" i="7"/>
  <c r="U29" i="7"/>
  <c r="U20" i="7"/>
  <c r="U19" i="7"/>
  <c r="U18" i="7"/>
  <c r="U17" i="7"/>
  <c r="U16" i="7"/>
  <c r="U15" i="7"/>
  <c r="U14" i="7"/>
  <c r="Y37" i="7" l="1"/>
  <c r="Y36" i="7"/>
  <c r="Y35" i="7"/>
  <c r="Y34" i="7"/>
  <c r="Y33" i="7"/>
  <c r="Y32" i="7"/>
  <c r="Y31" i="7"/>
  <c r="Y30" i="7"/>
  <c r="Y29" i="7"/>
  <c r="Y28" i="7"/>
  <c r="Y27" i="7"/>
  <c r="Y26" i="7"/>
  <c r="Y25" i="7"/>
  <c r="Y24" i="7"/>
  <c r="Y23" i="7"/>
  <c r="Y22" i="7"/>
  <c r="Y21" i="7"/>
  <c r="Y20" i="7"/>
  <c r="Y19" i="7"/>
  <c r="Y18" i="7"/>
  <c r="Y17" i="7"/>
  <c r="Y16" i="7"/>
  <c r="Y15" i="7"/>
  <c r="Y14" i="7"/>
  <c r="Y13" i="7"/>
  <c r="Y12" i="7"/>
  <c r="Y11" i="7"/>
  <c r="Y10" i="7"/>
  <c r="Y9" i="7"/>
  <c r="Y8" i="7"/>
  <c r="Y7" i="7"/>
  <c r="Y6" i="7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Y6" i="6"/>
  <c r="Y37" i="34" l="1"/>
  <c r="Y36" i="34"/>
  <c r="Y35" i="34"/>
  <c r="Y34" i="34"/>
  <c r="Y33" i="34"/>
  <c r="Y32" i="34"/>
  <c r="Y31" i="34"/>
  <c r="Y30" i="34"/>
  <c r="Y29" i="34"/>
  <c r="Y28" i="34"/>
  <c r="Y27" i="34"/>
  <c r="Y26" i="34"/>
  <c r="Y25" i="34"/>
  <c r="Y24" i="34"/>
  <c r="Y23" i="34"/>
  <c r="Y22" i="34"/>
  <c r="Y21" i="34"/>
  <c r="Y20" i="34"/>
  <c r="Y19" i="34"/>
  <c r="Y18" i="34"/>
  <c r="Y17" i="34"/>
  <c r="Y16" i="34"/>
  <c r="Y15" i="34"/>
  <c r="Y14" i="34"/>
  <c r="Y13" i="34"/>
  <c r="Y12" i="34"/>
  <c r="Y11" i="34"/>
  <c r="Y10" i="34"/>
  <c r="Y9" i="34"/>
  <c r="Y8" i="34"/>
  <c r="Y7" i="34"/>
  <c r="Y6" i="34"/>
  <c r="Y37" i="33"/>
  <c r="Y36" i="33"/>
  <c r="Y35" i="33"/>
  <c r="Y34" i="33"/>
  <c r="Y33" i="33"/>
  <c r="Y32" i="33"/>
  <c r="Y31" i="33"/>
  <c r="Y30" i="33"/>
  <c r="Y29" i="33"/>
  <c r="Y28" i="33"/>
  <c r="Y27" i="33"/>
  <c r="Y26" i="33"/>
  <c r="Y25" i="33"/>
  <c r="Y24" i="33"/>
  <c r="Y23" i="33"/>
  <c r="Y22" i="33"/>
  <c r="Y21" i="33"/>
  <c r="Y20" i="33"/>
  <c r="Y19" i="33"/>
  <c r="Y18" i="33"/>
  <c r="Y17" i="33"/>
  <c r="Y16" i="33"/>
  <c r="Y15" i="33"/>
  <c r="Y14" i="33"/>
  <c r="Y13" i="33"/>
  <c r="Y12" i="33"/>
  <c r="Y11" i="33"/>
  <c r="Y10" i="33"/>
  <c r="Y9" i="33"/>
  <c r="Y8" i="33"/>
  <c r="Y7" i="33"/>
  <c r="Y6" i="33"/>
  <c r="Y37" i="31"/>
  <c r="Y36" i="31"/>
  <c r="Y35" i="31"/>
  <c r="Y34" i="31"/>
  <c r="Y33" i="31"/>
  <c r="Y32" i="3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Y9" i="31"/>
  <c r="Y8" i="31"/>
  <c r="Y7" i="31"/>
  <c r="Y6" i="31"/>
  <c r="Y37" i="30"/>
  <c r="Y36" i="30"/>
  <c r="Y35" i="30"/>
  <c r="Y34" i="30"/>
  <c r="Y33" i="30"/>
  <c r="Y32" i="30"/>
  <c r="Y31" i="30"/>
  <c r="Y30" i="30"/>
  <c r="Y29" i="30"/>
  <c r="Y28" i="30"/>
  <c r="Y27" i="30"/>
  <c r="Y26" i="30"/>
  <c r="Y25" i="30"/>
  <c r="Y24" i="30"/>
  <c r="Y23" i="30"/>
  <c r="Y22" i="30"/>
  <c r="Y21" i="30"/>
  <c r="Y20" i="30"/>
  <c r="Y19" i="30"/>
  <c r="Y18" i="30"/>
  <c r="Y17" i="30"/>
  <c r="Y16" i="30"/>
  <c r="Y15" i="30"/>
  <c r="Y14" i="30"/>
  <c r="Y13" i="30"/>
  <c r="Y12" i="30"/>
  <c r="Y11" i="30"/>
  <c r="Y10" i="30"/>
  <c r="Y9" i="30"/>
  <c r="Y8" i="30"/>
  <c r="Y7" i="30"/>
  <c r="Y6" i="30"/>
  <c r="Y37" i="29"/>
  <c r="Y36" i="29"/>
  <c r="Y35" i="29"/>
  <c r="Y34" i="29"/>
  <c r="Y33" i="29"/>
  <c r="Y32" i="29"/>
  <c r="Y31" i="29"/>
  <c r="Y30" i="29"/>
  <c r="Y29" i="29"/>
  <c r="Y28" i="29"/>
  <c r="Y27" i="29"/>
  <c r="Y26" i="29"/>
  <c r="Y25" i="29"/>
  <c r="Y24" i="29"/>
  <c r="Y23" i="29"/>
  <c r="Y22" i="29"/>
  <c r="Y21" i="29"/>
  <c r="Y20" i="29"/>
  <c r="Y19" i="29"/>
  <c r="Y18" i="29"/>
  <c r="Y17" i="29"/>
  <c r="Y16" i="29"/>
  <c r="Y15" i="29"/>
  <c r="Y14" i="29"/>
  <c r="Y13" i="29"/>
  <c r="Y12" i="29"/>
  <c r="Y11" i="29"/>
  <c r="Y10" i="29"/>
  <c r="Y9" i="29"/>
  <c r="Y8" i="29"/>
  <c r="Y7" i="29"/>
  <c r="Y6" i="29"/>
  <c r="Y37" i="27"/>
  <c r="Y36" i="27"/>
  <c r="Y35" i="27"/>
  <c r="Y34" i="27"/>
  <c r="Y33" i="27"/>
  <c r="Y32" i="27"/>
  <c r="Y31" i="27"/>
  <c r="Y30" i="27"/>
  <c r="Y29" i="27"/>
  <c r="Y28" i="27"/>
  <c r="Y27" i="27"/>
  <c r="Y26" i="27"/>
  <c r="Y25" i="27"/>
  <c r="Y24" i="27"/>
  <c r="Y23" i="27"/>
  <c r="Y22" i="27"/>
  <c r="Y21" i="27"/>
  <c r="Y20" i="27"/>
  <c r="Y19" i="27"/>
  <c r="Y18" i="27"/>
  <c r="Y17" i="27"/>
  <c r="Y16" i="27"/>
  <c r="Y15" i="27"/>
  <c r="Y14" i="27"/>
  <c r="Y13" i="27"/>
  <c r="Y12" i="27"/>
  <c r="Y11" i="27"/>
  <c r="Y10" i="27"/>
  <c r="Y9" i="27"/>
  <c r="Y8" i="27"/>
  <c r="Y7" i="27"/>
  <c r="Y6" i="27"/>
  <c r="Y37" i="25"/>
  <c r="Y36" i="25"/>
  <c r="Y35" i="25"/>
  <c r="Y34" i="25"/>
  <c r="Y33" i="25"/>
  <c r="Y32" i="25"/>
  <c r="Y31" i="25"/>
  <c r="Y30" i="25"/>
  <c r="Y29" i="25"/>
  <c r="Y28" i="25"/>
  <c r="Y27" i="25"/>
  <c r="Y26" i="25"/>
  <c r="Y25" i="25"/>
  <c r="Y24" i="25"/>
  <c r="Y23" i="25"/>
  <c r="Y22" i="25"/>
  <c r="Y21" i="25"/>
  <c r="Y20" i="25"/>
  <c r="Y19" i="25"/>
  <c r="Y18" i="25"/>
  <c r="Y17" i="25"/>
  <c r="Y16" i="25"/>
  <c r="Y15" i="25"/>
  <c r="Y14" i="25"/>
  <c r="Y13" i="25"/>
  <c r="Y12" i="25"/>
  <c r="Y11" i="25"/>
  <c r="Y10" i="25"/>
  <c r="Y9" i="25"/>
  <c r="Y8" i="25"/>
  <c r="Y7" i="25"/>
  <c r="Y6" i="25"/>
  <c r="Y37" i="23"/>
  <c r="Y36" i="23"/>
  <c r="Y35" i="23"/>
  <c r="Y34" i="23"/>
  <c r="Y33" i="23"/>
  <c r="Y32" i="23"/>
  <c r="Y31" i="23"/>
  <c r="Y30" i="23"/>
  <c r="Y29" i="23"/>
  <c r="Y28" i="23"/>
  <c r="Y27" i="23"/>
  <c r="Y26" i="23"/>
  <c r="Y25" i="23"/>
  <c r="Y24" i="23"/>
  <c r="Y23" i="23"/>
  <c r="Y22" i="23"/>
  <c r="Y21" i="23"/>
  <c r="Y20" i="23"/>
  <c r="Y19" i="23"/>
  <c r="Y18" i="23"/>
  <c r="Y17" i="23"/>
  <c r="Y16" i="23"/>
  <c r="Y15" i="23"/>
  <c r="Y14" i="23"/>
  <c r="Y13" i="23"/>
  <c r="Y12" i="23"/>
  <c r="Y11" i="23"/>
  <c r="Y10" i="23"/>
  <c r="Y9" i="23"/>
  <c r="Y8" i="23"/>
  <c r="Y7" i="23"/>
  <c r="Y6" i="23"/>
  <c r="Y37" i="22"/>
  <c r="Y36" i="22"/>
  <c r="Y35" i="22"/>
  <c r="Y34" i="22"/>
  <c r="Y33" i="22"/>
  <c r="Y32" i="22"/>
  <c r="Y31" i="22"/>
  <c r="Y30" i="22"/>
  <c r="Y29" i="22"/>
  <c r="Y28" i="22"/>
  <c r="Y27" i="22"/>
  <c r="Y26" i="22"/>
  <c r="Y25" i="22"/>
  <c r="Y24" i="22"/>
  <c r="Y23" i="22"/>
  <c r="Y22" i="22"/>
  <c r="Y21" i="22"/>
  <c r="Y20" i="22"/>
  <c r="Y19" i="22"/>
  <c r="Y18" i="22"/>
  <c r="Y17" i="22"/>
  <c r="Y16" i="22"/>
  <c r="Y15" i="22"/>
  <c r="Y14" i="22"/>
  <c r="Y13" i="22"/>
  <c r="Y12" i="22"/>
  <c r="Y11" i="22"/>
  <c r="Y10" i="22"/>
  <c r="Y9" i="22"/>
  <c r="Y8" i="22"/>
  <c r="Y7" i="22"/>
  <c r="Y6" i="22"/>
  <c r="Y37" i="21"/>
  <c r="Y36" i="21"/>
  <c r="Y35" i="21"/>
  <c r="Y34" i="21"/>
  <c r="Y33" i="21"/>
  <c r="Y32" i="21"/>
  <c r="Y31" i="21"/>
  <c r="Y30" i="21"/>
  <c r="Y29" i="21"/>
  <c r="Y28" i="21"/>
  <c r="Y27" i="21"/>
  <c r="Y26" i="21"/>
  <c r="Y25" i="21"/>
  <c r="Y24" i="21"/>
  <c r="Y23" i="21"/>
  <c r="Y22" i="21"/>
  <c r="Y21" i="21"/>
  <c r="Y20" i="21"/>
  <c r="Y19" i="21"/>
  <c r="Y18" i="21"/>
  <c r="Y17" i="21"/>
  <c r="Y16" i="21"/>
  <c r="Y15" i="21"/>
  <c r="Y14" i="21"/>
  <c r="Y13" i="21"/>
  <c r="Y12" i="21"/>
  <c r="Y11" i="21"/>
  <c r="Y10" i="21"/>
  <c r="Y9" i="21"/>
  <c r="Y8" i="21"/>
  <c r="Y7" i="21"/>
  <c r="Y6" i="21"/>
  <c r="Y37" i="20"/>
  <c r="Y36" i="20"/>
  <c r="Y35" i="20"/>
  <c r="Y34" i="20"/>
  <c r="Y33" i="20"/>
  <c r="Y32" i="20"/>
  <c r="Y31" i="20"/>
  <c r="Y30" i="20"/>
  <c r="Y29" i="20"/>
  <c r="Y28" i="20"/>
  <c r="Y27" i="20"/>
  <c r="Y26" i="20"/>
  <c r="Y25" i="20"/>
  <c r="Y24" i="20"/>
  <c r="Y23" i="20"/>
  <c r="Y22" i="20"/>
  <c r="Y21" i="20"/>
  <c r="Y20" i="20"/>
  <c r="Y19" i="20"/>
  <c r="Y18" i="20"/>
  <c r="Y17" i="20"/>
  <c r="Y16" i="20"/>
  <c r="Y15" i="20"/>
  <c r="Y14" i="20"/>
  <c r="Y13" i="20"/>
  <c r="Y12" i="20"/>
  <c r="Y11" i="20"/>
  <c r="Y10" i="20"/>
  <c r="Y9" i="20"/>
  <c r="Y8" i="20"/>
  <c r="Y7" i="20"/>
  <c r="Y6" i="20"/>
  <c r="Y37" i="19"/>
  <c r="Y36" i="19"/>
  <c r="Y35" i="19"/>
  <c r="Y34" i="19"/>
  <c r="Y33" i="19"/>
  <c r="Y32" i="19"/>
  <c r="Y31" i="19"/>
  <c r="Y30" i="19"/>
  <c r="Y29" i="19"/>
  <c r="Y28" i="19"/>
  <c r="Y27" i="19"/>
  <c r="Y26" i="19"/>
  <c r="Y25" i="19"/>
  <c r="Y24" i="19"/>
  <c r="Y23" i="19"/>
  <c r="Y22" i="19"/>
  <c r="Y21" i="19"/>
  <c r="Y20" i="19"/>
  <c r="Y19" i="19"/>
  <c r="Y18" i="19"/>
  <c r="Y17" i="19"/>
  <c r="Y16" i="19"/>
  <c r="Y15" i="19"/>
  <c r="Y14" i="19"/>
  <c r="Y13" i="19"/>
  <c r="Y12" i="19"/>
  <c r="Y11" i="19"/>
  <c r="Y10" i="19"/>
  <c r="Y9" i="19"/>
  <c r="Y8" i="19"/>
  <c r="Y7" i="19"/>
  <c r="Y6" i="19"/>
  <c r="Y37" i="18"/>
  <c r="Y36" i="18"/>
  <c r="Y35" i="18"/>
  <c r="Y34" i="18"/>
  <c r="Y33" i="18"/>
  <c r="Y32" i="18"/>
  <c r="Y31" i="18"/>
  <c r="Y30" i="18"/>
  <c r="Y29" i="18"/>
  <c r="Y28" i="18"/>
  <c r="Y27" i="18"/>
  <c r="Y26" i="18"/>
  <c r="Y25" i="18"/>
  <c r="Y24" i="18"/>
  <c r="Y23" i="18"/>
  <c r="Y22" i="18"/>
  <c r="Y21" i="18"/>
  <c r="Y20" i="18"/>
  <c r="Y19" i="18"/>
  <c r="Y18" i="18"/>
  <c r="Y17" i="18"/>
  <c r="Y16" i="18"/>
  <c r="Y15" i="18"/>
  <c r="Y14" i="18"/>
  <c r="Y13" i="18"/>
  <c r="Y12" i="18"/>
  <c r="Y11" i="18"/>
  <c r="Y10" i="18"/>
  <c r="Y9" i="18"/>
  <c r="Y8" i="18"/>
  <c r="Y7" i="18"/>
  <c r="Y6" i="18"/>
  <c r="Y37" i="17"/>
  <c r="Y36" i="17"/>
  <c r="Y35" i="17"/>
  <c r="Y34" i="17"/>
  <c r="Y33" i="17"/>
  <c r="Y32" i="17"/>
  <c r="Y31" i="17"/>
  <c r="Y30" i="17"/>
  <c r="Y29" i="17"/>
  <c r="Y28" i="17"/>
  <c r="Y27" i="17"/>
  <c r="Y26" i="17"/>
  <c r="Y25" i="17"/>
  <c r="Y24" i="17"/>
  <c r="Y23" i="17"/>
  <c r="Y22" i="17"/>
  <c r="Y21" i="17"/>
  <c r="Y20" i="17"/>
  <c r="Y19" i="17"/>
  <c r="Y18" i="17"/>
  <c r="Y17" i="17"/>
  <c r="Y16" i="17"/>
  <c r="Y15" i="17"/>
  <c r="Y14" i="17"/>
  <c r="Y13" i="17"/>
  <c r="Y12" i="17"/>
  <c r="Y11" i="17"/>
  <c r="Y10" i="17"/>
  <c r="Y9" i="17"/>
  <c r="Y8" i="17"/>
  <c r="Y7" i="17"/>
  <c r="Y6" i="17"/>
  <c r="Y37" i="32"/>
  <c r="Y36" i="32"/>
  <c r="Y35" i="32"/>
  <c r="Y34" i="32"/>
  <c r="Y33" i="32"/>
  <c r="Y32" i="32"/>
  <c r="Y31" i="32"/>
  <c r="Y30" i="32"/>
  <c r="Y29" i="32"/>
  <c r="Y28" i="32"/>
  <c r="Y27" i="32"/>
  <c r="Y26" i="32"/>
  <c r="Y25" i="32"/>
  <c r="Y24" i="32"/>
  <c r="Y23" i="32"/>
  <c r="Y22" i="32"/>
  <c r="Y21" i="32"/>
  <c r="Y20" i="32"/>
  <c r="Y19" i="32"/>
  <c r="Y18" i="32"/>
  <c r="Y17" i="32"/>
  <c r="Y16" i="32"/>
  <c r="Y15" i="32"/>
  <c r="Y14" i="32"/>
  <c r="Y13" i="32"/>
  <c r="Y12" i="32"/>
  <c r="Y11" i="32"/>
  <c r="Y10" i="32"/>
  <c r="Y9" i="32"/>
  <c r="Y8" i="32"/>
  <c r="Y7" i="32"/>
  <c r="Y6" i="32"/>
  <c r="Y37" i="16"/>
  <c r="Y36" i="16"/>
  <c r="Y35" i="16"/>
  <c r="Y34" i="16"/>
  <c r="Y33" i="16"/>
  <c r="Y32" i="16"/>
  <c r="Y31" i="16"/>
  <c r="Y30" i="16"/>
  <c r="Y29" i="16"/>
  <c r="Y28" i="16"/>
  <c r="Y27" i="16"/>
  <c r="Y26" i="16"/>
  <c r="Y25" i="16"/>
  <c r="Y24" i="16"/>
  <c r="Y23" i="16"/>
  <c r="Y22" i="16"/>
  <c r="Y21" i="16"/>
  <c r="Y20" i="16"/>
  <c r="Y19" i="16"/>
  <c r="Y18" i="16"/>
  <c r="Y17" i="16"/>
  <c r="Y16" i="16"/>
  <c r="Y15" i="16"/>
  <c r="Y14" i="16"/>
  <c r="Y13" i="16"/>
  <c r="Y12" i="16"/>
  <c r="Y11" i="16"/>
  <c r="Y10" i="16"/>
  <c r="Y9" i="16"/>
  <c r="Y8" i="16"/>
  <c r="Y7" i="16"/>
  <c r="Y6" i="16"/>
  <c r="Y37" i="15"/>
  <c r="Y36" i="15"/>
  <c r="Y35" i="15"/>
  <c r="Y34" i="15"/>
  <c r="Y33" i="15"/>
  <c r="Y32" i="15"/>
  <c r="Y31" i="15"/>
  <c r="Y30" i="15"/>
  <c r="Y29" i="15"/>
  <c r="Y28" i="15"/>
  <c r="Y27" i="15"/>
  <c r="Y26" i="15"/>
  <c r="Y25" i="15"/>
  <c r="Y24" i="15"/>
  <c r="Y23" i="15"/>
  <c r="Y22" i="15"/>
  <c r="Y21" i="15"/>
  <c r="Y20" i="15"/>
  <c r="Y19" i="15"/>
  <c r="Y18" i="15"/>
  <c r="Y17" i="15"/>
  <c r="Y16" i="15"/>
  <c r="Y15" i="15"/>
  <c r="Y14" i="15"/>
  <c r="Y13" i="15"/>
  <c r="Y12" i="15"/>
  <c r="Y11" i="15"/>
  <c r="Y10" i="15"/>
  <c r="Y9" i="15"/>
  <c r="Y8" i="15"/>
  <c r="Y7" i="15"/>
  <c r="Y6" i="15"/>
  <c r="Y37" i="14"/>
  <c r="Y36" i="14"/>
  <c r="Y35" i="14"/>
  <c r="Y34" i="14"/>
  <c r="Y33" i="14"/>
  <c r="Y32" i="14"/>
  <c r="Y31" i="14"/>
  <c r="Y30" i="14"/>
  <c r="Y29" i="14"/>
  <c r="Y28" i="14"/>
  <c r="Y27" i="14"/>
  <c r="Y26" i="14"/>
  <c r="Y25" i="14"/>
  <c r="Y24" i="14"/>
  <c r="Y23" i="14"/>
  <c r="Y22" i="14"/>
  <c r="Y21" i="14"/>
  <c r="Y20" i="14"/>
  <c r="Y19" i="14"/>
  <c r="Y18" i="14"/>
  <c r="Y17" i="14"/>
  <c r="Y16" i="14"/>
  <c r="Y15" i="14"/>
  <c r="Y14" i="14"/>
  <c r="Y13" i="14"/>
  <c r="Y12" i="14"/>
  <c r="Y11" i="14"/>
  <c r="Y10" i="14"/>
  <c r="Y9" i="14"/>
  <c r="Y8" i="14"/>
  <c r="Y7" i="14"/>
  <c r="Y6" i="14"/>
  <c r="Y36" i="12"/>
  <c r="Y37" i="12"/>
  <c r="Y35" i="12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Y20" i="13"/>
  <c r="Y19" i="13"/>
  <c r="Y18" i="13"/>
  <c r="Y17" i="13"/>
  <c r="Y16" i="13"/>
  <c r="Y15" i="13"/>
  <c r="Y14" i="13"/>
  <c r="Y13" i="13"/>
  <c r="Y12" i="13"/>
  <c r="Y11" i="13"/>
  <c r="Y10" i="13"/>
  <c r="Y9" i="13"/>
  <c r="Y8" i="13"/>
  <c r="Y7" i="13"/>
  <c r="Y6" i="13"/>
  <c r="Y34" i="12"/>
  <c r="Y33" i="12"/>
  <c r="Y32" i="12"/>
  <c r="Y31" i="12"/>
  <c r="Y30" i="12"/>
  <c r="Y29" i="12"/>
  <c r="Y28" i="12"/>
  <c r="Y27" i="12"/>
  <c r="Y26" i="12"/>
  <c r="Y25" i="12"/>
  <c r="Y24" i="12"/>
  <c r="Y23" i="12"/>
  <c r="Y22" i="12"/>
  <c r="Y21" i="12"/>
  <c r="Y20" i="12"/>
  <c r="Y19" i="12"/>
  <c r="Y18" i="12"/>
  <c r="Y17" i="12"/>
  <c r="Y16" i="12"/>
  <c r="Y15" i="12"/>
  <c r="Y14" i="12"/>
  <c r="Y13" i="12"/>
  <c r="Y12" i="12"/>
  <c r="Y11" i="12"/>
  <c r="Y10" i="12"/>
  <c r="Y9" i="12"/>
  <c r="Y8" i="12"/>
  <c r="Y7" i="12"/>
  <c r="Y6" i="12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Y37" i="10"/>
  <c r="Y36" i="10"/>
  <c r="Y35" i="10"/>
  <c r="Y34" i="10"/>
  <c r="Y33" i="10"/>
  <c r="Y32" i="10"/>
  <c r="Y31" i="10"/>
  <c r="Y30" i="10"/>
  <c r="Y29" i="10"/>
  <c r="Y28" i="10"/>
  <c r="Y27" i="10"/>
  <c r="Y26" i="10"/>
  <c r="Y25" i="10"/>
  <c r="Y24" i="10"/>
  <c r="Y23" i="10"/>
  <c r="Y22" i="10"/>
  <c r="Y21" i="10"/>
  <c r="Y20" i="10"/>
  <c r="Y19" i="10"/>
  <c r="Y18" i="10"/>
  <c r="Y17" i="10"/>
  <c r="Y16" i="10"/>
  <c r="Y15" i="10"/>
  <c r="Y14" i="10"/>
  <c r="Y13" i="10"/>
  <c r="Y12" i="10"/>
  <c r="Y11" i="10"/>
  <c r="Y10" i="10"/>
  <c r="Y9" i="10"/>
  <c r="Y8" i="10"/>
  <c r="Y7" i="10"/>
  <c r="Y6" i="10"/>
  <c r="Y37" i="9"/>
  <c r="Y36" i="9"/>
  <c r="Y35" i="9"/>
  <c r="Y34" i="9"/>
  <c r="Y33" i="9"/>
  <c r="Y32" i="9"/>
  <c r="Y31" i="9"/>
  <c r="Y30" i="9"/>
  <c r="Y29" i="9"/>
  <c r="Y28" i="9"/>
  <c r="Y27" i="9"/>
  <c r="Y26" i="9"/>
  <c r="Y25" i="9"/>
  <c r="Y24" i="9"/>
  <c r="Y23" i="9"/>
  <c r="Y22" i="9"/>
  <c r="Y21" i="9"/>
  <c r="Y20" i="9"/>
  <c r="Y19" i="9"/>
  <c r="Y18" i="9"/>
  <c r="Y17" i="9"/>
  <c r="Y16" i="9"/>
  <c r="Y15" i="9"/>
  <c r="Y14" i="9"/>
  <c r="Y13" i="9"/>
  <c r="Y12" i="9"/>
  <c r="Y11" i="9"/>
  <c r="Y10" i="9"/>
  <c r="Y9" i="9"/>
  <c r="Y8" i="9"/>
  <c r="Y7" i="9"/>
  <c r="Y6" i="9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Y14" i="8"/>
  <c r="Y13" i="8"/>
  <c r="Y12" i="8"/>
  <c r="Y11" i="8"/>
  <c r="Y10" i="8"/>
  <c r="Y9" i="8"/>
  <c r="Y8" i="8"/>
  <c r="Y7" i="8"/>
  <c r="Y6" i="8"/>
  <c r="Y37" i="5"/>
  <c r="Y36" i="5"/>
  <c r="Y35" i="5"/>
  <c r="Y34" i="5"/>
  <c r="Y33" i="5"/>
  <c r="Y32" i="5"/>
  <c r="Y31" i="5"/>
  <c r="Y30" i="5"/>
  <c r="Y29" i="5"/>
  <c r="Y28" i="5"/>
  <c r="Y27" i="5"/>
  <c r="Y26" i="5"/>
  <c r="Y25" i="5"/>
  <c r="Y24" i="5"/>
  <c r="Y23" i="5"/>
  <c r="Y22" i="5"/>
  <c r="Y21" i="5"/>
  <c r="Y20" i="5"/>
  <c r="Y19" i="5"/>
  <c r="Y18" i="5"/>
  <c r="Y17" i="5"/>
  <c r="Y16" i="5"/>
  <c r="Y15" i="5"/>
  <c r="Y14" i="5"/>
  <c r="Y13" i="5"/>
  <c r="Y12" i="5"/>
  <c r="Y11" i="5"/>
  <c r="Y10" i="5"/>
  <c r="Y9" i="5"/>
  <c r="Y8" i="5"/>
  <c r="Y7" i="5"/>
  <c r="Y6" i="5"/>
  <c r="Y36" i="3"/>
  <c r="Y37" i="3"/>
  <c r="Y36" i="4"/>
  <c r="Y37" i="4"/>
  <c r="Y35" i="4" l="1"/>
  <c r="Y34" i="4"/>
  <c r="Y33" i="4"/>
  <c r="Y32" i="4"/>
  <c r="Y31" i="4"/>
  <c r="Y30" i="4"/>
  <c r="Y29" i="4"/>
  <c r="Y28" i="4"/>
  <c r="Y27" i="4"/>
  <c r="Y26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Y6" i="4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N24" i="1" l="1"/>
  <c r="R24" i="1" s="1"/>
  <c r="N25" i="1"/>
  <c r="R25" i="1" s="1"/>
  <c r="N26" i="1"/>
  <c r="R26" i="1" s="1"/>
  <c r="N27" i="1"/>
  <c r="R27" i="1" s="1"/>
  <c r="N28" i="1"/>
  <c r="R28" i="1" s="1"/>
  <c r="N29" i="1"/>
  <c r="R29" i="1" s="1"/>
  <c r="N30" i="1"/>
  <c r="R30" i="1" s="1"/>
  <c r="N31" i="1"/>
  <c r="R31" i="1" s="1"/>
  <c r="N32" i="1"/>
  <c r="R32" i="1" s="1"/>
  <c r="N33" i="1"/>
  <c r="R33" i="1" s="1"/>
  <c r="N34" i="1"/>
  <c r="R34" i="1" s="1"/>
  <c r="N35" i="1"/>
  <c r="R35" i="1" s="1"/>
  <c r="N36" i="1"/>
  <c r="R36" i="1" s="1"/>
  <c r="N37" i="1"/>
  <c r="R37" i="1" s="1"/>
  <c r="N38" i="1"/>
  <c r="R38" i="1" s="1"/>
  <c r="U25" i="26"/>
  <c r="U24" i="21"/>
  <c r="U25" i="9"/>
  <c r="U25" i="6"/>
  <c r="U24" i="4"/>
  <c r="U28" i="33"/>
  <c r="U27" i="33"/>
  <c r="U26" i="33"/>
  <c r="E42" i="1"/>
  <c r="E44" i="1" s="1"/>
  <c r="E45" i="1"/>
  <c r="AO4" i="36"/>
  <c r="U7" i="30"/>
  <c r="U8" i="30"/>
  <c r="U6" i="30"/>
  <c r="U17" i="31"/>
  <c r="U16" i="31"/>
  <c r="U15" i="31"/>
  <c r="U14" i="31"/>
  <c r="U13" i="31"/>
  <c r="U12" i="31"/>
  <c r="U11" i="31"/>
  <c r="U10" i="31"/>
  <c r="U9" i="31"/>
  <c r="E46" i="1" l="1"/>
  <c r="U8" i="26"/>
  <c r="AF13" i="36"/>
  <c r="AF14" i="36"/>
  <c r="AH23" i="36"/>
  <c r="AH24" i="36"/>
  <c r="AH25" i="36"/>
  <c r="D2" i="36"/>
  <c r="E2" i="36" s="1"/>
  <c r="F2" i="36" s="1"/>
  <c r="G2" i="36" s="1"/>
  <c r="H2" i="36" s="1"/>
  <c r="I2" i="36" s="1"/>
  <c r="J2" i="36" s="1"/>
  <c r="K2" i="36" s="1"/>
  <c r="L2" i="36" s="1"/>
  <c r="M2" i="36" s="1"/>
  <c r="N2" i="36" s="1"/>
  <c r="O2" i="36" s="1"/>
  <c r="P2" i="36" s="1"/>
  <c r="Q2" i="36" s="1"/>
  <c r="R2" i="36" s="1"/>
  <c r="S2" i="36" s="1"/>
  <c r="T2" i="36" s="1"/>
  <c r="B32" i="36"/>
  <c r="B31" i="36" s="1"/>
  <c r="B30" i="36" s="1"/>
  <c r="B29" i="36" s="1"/>
  <c r="B28" i="36" s="1"/>
  <c r="B27" i="36" s="1"/>
  <c r="B26" i="36" s="1"/>
  <c r="B25" i="36" s="1"/>
  <c r="B24" i="36" s="1"/>
  <c r="B23" i="36" s="1"/>
  <c r="B22" i="36" s="1"/>
  <c r="B21" i="36" s="1"/>
  <c r="B20" i="36" s="1"/>
  <c r="B19" i="36" s="1"/>
  <c r="B18" i="36" s="1"/>
  <c r="B17" i="36" s="1"/>
  <c r="B16" i="36" s="1"/>
  <c r="B15" i="36" s="1"/>
  <c r="B14" i="36" s="1"/>
  <c r="B13" i="36" s="1"/>
  <c r="B12" i="36" s="1"/>
  <c r="B11" i="36" s="1"/>
  <c r="B10" i="36" s="1"/>
  <c r="B9" i="36" s="1"/>
  <c r="B8" i="36" s="1"/>
  <c r="B7" i="36" s="1"/>
  <c r="B6" i="36" s="1"/>
  <c r="B5" i="36" s="1"/>
  <c r="B4" i="36" s="1"/>
  <c r="U2" i="36" l="1"/>
  <c r="V2" i="36" s="1"/>
  <c r="W2" i="36" s="1"/>
  <c r="X2" i="36" s="1"/>
  <c r="Y2" i="36" s="1"/>
  <c r="Z2" i="36" s="1"/>
  <c r="AA2" i="36" s="1"/>
  <c r="AB2" i="36" s="1"/>
  <c r="AC2" i="36" s="1"/>
  <c r="AD2" i="36" s="1"/>
  <c r="AE2" i="36" s="1"/>
  <c r="AF2" i="36" s="1"/>
  <c r="AG2" i="36" s="1"/>
  <c r="AH2" i="36" s="1"/>
  <c r="AI2" i="36" s="1"/>
  <c r="U26" i="32" l="1"/>
  <c r="AG23" i="36" s="1"/>
  <c r="U36" i="34"/>
  <c r="AI33" i="36" s="1"/>
  <c r="U35" i="34"/>
  <c r="AI32" i="36" s="1"/>
  <c r="U34" i="34"/>
  <c r="AI31" i="36" s="1"/>
  <c r="U33" i="34"/>
  <c r="AI30" i="36" s="1"/>
  <c r="U32" i="34"/>
  <c r="AI29" i="36" s="1"/>
  <c r="U31" i="34"/>
  <c r="AI28" i="36" s="1"/>
  <c r="U30" i="34"/>
  <c r="AI27" i="36" s="1"/>
  <c r="U29" i="34"/>
  <c r="AI26" i="36" s="1"/>
  <c r="U28" i="34"/>
  <c r="AI25" i="36" s="1"/>
  <c r="U27" i="34"/>
  <c r="AI24" i="36" s="1"/>
  <c r="U26" i="34"/>
  <c r="AI23" i="36" s="1"/>
  <c r="U25" i="34"/>
  <c r="AI22" i="36" s="1"/>
  <c r="U24" i="34"/>
  <c r="AI21" i="36" s="1"/>
  <c r="U23" i="34"/>
  <c r="AI20" i="36" s="1"/>
  <c r="U22" i="34"/>
  <c r="AI19" i="36" s="1"/>
  <c r="U21" i="34"/>
  <c r="AI18" i="36" s="1"/>
  <c r="U20" i="34"/>
  <c r="AI17" i="36" s="1"/>
  <c r="U19" i="34"/>
  <c r="AI16" i="36" s="1"/>
  <c r="U18" i="34"/>
  <c r="AI15" i="36" s="1"/>
  <c r="U17" i="34"/>
  <c r="AI14" i="36" s="1"/>
  <c r="U16" i="34"/>
  <c r="AI13" i="36" s="1"/>
  <c r="U15" i="34"/>
  <c r="AI12" i="36" s="1"/>
  <c r="U14" i="34"/>
  <c r="AI11" i="36" s="1"/>
  <c r="U13" i="34"/>
  <c r="AI10" i="36" s="1"/>
  <c r="U12" i="34"/>
  <c r="AI9" i="36" s="1"/>
  <c r="U11" i="34"/>
  <c r="AI8" i="36" s="1"/>
  <c r="U10" i="34"/>
  <c r="AI7" i="36" s="1"/>
  <c r="U9" i="34"/>
  <c r="AI6" i="36" s="1"/>
  <c r="U8" i="34"/>
  <c r="AI5" i="36" s="1"/>
  <c r="U7" i="34"/>
  <c r="AI4" i="36" s="1"/>
  <c r="U6" i="34"/>
  <c r="U36" i="33"/>
  <c r="AH33" i="36" s="1"/>
  <c r="U35" i="33"/>
  <c r="AH32" i="36" s="1"/>
  <c r="U34" i="33"/>
  <c r="AH31" i="36" s="1"/>
  <c r="U33" i="33"/>
  <c r="AH30" i="36" s="1"/>
  <c r="U32" i="33"/>
  <c r="AH29" i="36" s="1"/>
  <c r="U31" i="33"/>
  <c r="AH28" i="36" s="1"/>
  <c r="U30" i="33"/>
  <c r="AH27" i="36" s="1"/>
  <c r="U29" i="33"/>
  <c r="AH26" i="36" s="1"/>
  <c r="U25" i="33"/>
  <c r="AH22" i="36" s="1"/>
  <c r="U24" i="33"/>
  <c r="AH21" i="36" s="1"/>
  <c r="U23" i="33"/>
  <c r="AH20" i="36" s="1"/>
  <c r="U22" i="33"/>
  <c r="AH19" i="36" s="1"/>
  <c r="U21" i="33"/>
  <c r="AH18" i="36" s="1"/>
  <c r="U20" i="33"/>
  <c r="AH17" i="36" s="1"/>
  <c r="U19" i="33"/>
  <c r="AH16" i="36" s="1"/>
  <c r="U18" i="33"/>
  <c r="AH15" i="36" s="1"/>
  <c r="U17" i="33"/>
  <c r="AH14" i="36" s="1"/>
  <c r="U16" i="33"/>
  <c r="AH13" i="36" s="1"/>
  <c r="U15" i="33"/>
  <c r="AH12" i="36" s="1"/>
  <c r="U14" i="33"/>
  <c r="AH11" i="36" s="1"/>
  <c r="U13" i="33"/>
  <c r="AH10" i="36" s="1"/>
  <c r="U12" i="33"/>
  <c r="AH9" i="36" s="1"/>
  <c r="U11" i="33"/>
  <c r="AH8" i="36" s="1"/>
  <c r="U10" i="33"/>
  <c r="AH7" i="36" s="1"/>
  <c r="U9" i="33"/>
  <c r="AH6" i="36" s="1"/>
  <c r="U8" i="33"/>
  <c r="AH5" i="36" s="1"/>
  <c r="U7" i="33"/>
  <c r="AH4" i="36" s="1"/>
  <c r="U6" i="33"/>
  <c r="U36" i="32"/>
  <c r="AG33" i="36" s="1"/>
  <c r="U35" i="32"/>
  <c r="AG32" i="36" s="1"/>
  <c r="U34" i="32"/>
  <c r="AG31" i="36" s="1"/>
  <c r="U33" i="32"/>
  <c r="AG30" i="36" s="1"/>
  <c r="U32" i="32"/>
  <c r="AG29" i="36" s="1"/>
  <c r="U31" i="32"/>
  <c r="AG28" i="36" s="1"/>
  <c r="U30" i="32"/>
  <c r="AG27" i="36" s="1"/>
  <c r="U29" i="32"/>
  <c r="AG26" i="36" s="1"/>
  <c r="U28" i="32"/>
  <c r="AG25" i="36" s="1"/>
  <c r="U27" i="32"/>
  <c r="AG24" i="36" s="1"/>
  <c r="U25" i="32"/>
  <c r="AG22" i="36" s="1"/>
  <c r="U24" i="32"/>
  <c r="AG21" i="36" s="1"/>
  <c r="U23" i="32"/>
  <c r="AG20" i="36" s="1"/>
  <c r="U22" i="32"/>
  <c r="AG19" i="36" s="1"/>
  <c r="U21" i="32"/>
  <c r="AG18" i="36" s="1"/>
  <c r="U20" i="32"/>
  <c r="AG17" i="36" s="1"/>
  <c r="U19" i="32"/>
  <c r="AG16" i="36" s="1"/>
  <c r="U18" i="32"/>
  <c r="AG15" i="36" s="1"/>
  <c r="U17" i="32"/>
  <c r="AG14" i="36" s="1"/>
  <c r="U16" i="32"/>
  <c r="AG13" i="36" s="1"/>
  <c r="U15" i="32"/>
  <c r="AG12" i="36" s="1"/>
  <c r="U14" i="32"/>
  <c r="AG11" i="36" s="1"/>
  <c r="U13" i="32"/>
  <c r="AG10" i="36" s="1"/>
  <c r="U12" i="32"/>
  <c r="AG9" i="36" s="1"/>
  <c r="U11" i="32"/>
  <c r="AG8" i="36" s="1"/>
  <c r="U10" i="32"/>
  <c r="AG7" i="36" s="1"/>
  <c r="U9" i="32"/>
  <c r="AG6" i="36" s="1"/>
  <c r="U8" i="32"/>
  <c r="AG5" i="36" s="1"/>
  <c r="U7" i="32"/>
  <c r="AG4" i="36" s="1"/>
  <c r="U6" i="32"/>
  <c r="U36" i="31"/>
  <c r="AF33" i="36" s="1"/>
  <c r="U35" i="31"/>
  <c r="AF32" i="36" s="1"/>
  <c r="U34" i="31"/>
  <c r="AF31" i="36" s="1"/>
  <c r="U33" i="31"/>
  <c r="AF30" i="36" s="1"/>
  <c r="U32" i="31"/>
  <c r="AF29" i="36" s="1"/>
  <c r="U31" i="31"/>
  <c r="AF28" i="36" s="1"/>
  <c r="U30" i="31"/>
  <c r="AF27" i="36" s="1"/>
  <c r="U29" i="31"/>
  <c r="AF26" i="36" s="1"/>
  <c r="U28" i="31"/>
  <c r="AF25" i="36" s="1"/>
  <c r="U27" i="31"/>
  <c r="AF24" i="36" s="1"/>
  <c r="U26" i="31"/>
  <c r="AF23" i="36" s="1"/>
  <c r="U25" i="31"/>
  <c r="AF22" i="36" s="1"/>
  <c r="U24" i="31"/>
  <c r="AF21" i="36" s="1"/>
  <c r="U23" i="31"/>
  <c r="AF20" i="36" s="1"/>
  <c r="U22" i="31"/>
  <c r="AF19" i="36" s="1"/>
  <c r="U21" i="31"/>
  <c r="AF18" i="36" s="1"/>
  <c r="U20" i="31"/>
  <c r="AF17" i="36" s="1"/>
  <c r="U19" i="31"/>
  <c r="AF16" i="36" s="1"/>
  <c r="U18" i="31"/>
  <c r="AF15" i="36" s="1"/>
  <c r="AF12" i="36"/>
  <c r="AF11" i="36"/>
  <c r="AF10" i="36"/>
  <c r="AF9" i="36"/>
  <c r="AF8" i="36"/>
  <c r="AF7" i="36"/>
  <c r="AF6" i="36"/>
  <c r="U8" i="31"/>
  <c r="AF5" i="36" s="1"/>
  <c r="U7" i="31"/>
  <c r="AF4" i="36" s="1"/>
  <c r="U6" i="31"/>
  <c r="AA22" i="36"/>
  <c r="U24" i="26"/>
  <c r="AA21" i="36" s="1"/>
  <c r="V21" i="36"/>
  <c r="U30" i="9"/>
  <c r="J27" i="36" s="1"/>
  <c r="U29" i="9"/>
  <c r="J26" i="36" s="1"/>
  <c r="U27" i="9"/>
  <c r="J24" i="36" s="1"/>
  <c r="U26" i="9"/>
  <c r="J23" i="36" s="1"/>
  <c r="J22" i="36"/>
  <c r="U24" i="9"/>
  <c r="J21" i="36" s="1"/>
  <c r="U36" i="30"/>
  <c r="AE33" i="36" s="1"/>
  <c r="U35" i="30"/>
  <c r="AE32" i="36" s="1"/>
  <c r="U34" i="30"/>
  <c r="AE31" i="36" s="1"/>
  <c r="U33" i="30"/>
  <c r="AE30" i="36" s="1"/>
  <c r="U32" i="30"/>
  <c r="AE29" i="36" s="1"/>
  <c r="U31" i="30"/>
  <c r="AE28" i="36" s="1"/>
  <c r="U30" i="30"/>
  <c r="AE27" i="36" s="1"/>
  <c r="U29" i="30"/>
  <c r="AE26" i="36" s="1"/>
  <c r="U28" i="30"/>
  <c r="AE25" i="36" s="1"/>
  <c r="U27" i="30"/>
  <c r="AE24" i="36" s="1"/>
  <c r="U26" i="30"/>
  <c r="AE23" i="36" s="1"/>
  <c r="U25" i="30"/>
  <c r="AE22" i="36" s="1"/>
  <c r="U24" i="30"/>
  <c r="AE21" i="36" s="1"/>
  <c r="U23" i="30"/>
  <c r="AE20" i="36" s="1"/>
  <c r="U22" i="30"/>
  <c r="AE19" i="36" s="1"/>
  <c r="U21" i="30"/>
  <c r="AE18" i="36" s="1"/>
  <c r="U20" i="30"/>
  <c r="AE17" i="36" s="1"/>
  <c r="U19" i="30"/>
  <c r="AE16" i="36" s="1"/>
  <c r="U18" i="30"/>
  <c r="AE15" i="36" s="1"/>
  <c r="U17" i="30"/>
  <c r="AE14" i="36" s="1"/>
  <c r="U16" i="30"/>
  <c r="AE13" i="36" s="1"/>
  <c r="U15" i="30"/>
  <c r="AE12" i="36" s="1"/>
  <c r="U14" i="30"/>
  <c r="AE11" i="36" s="1"/>
  <c r="U13" i="30"/>
  <c r="AE10" i="36" s="1"/>
  <c r="U12" i="30"/>
  <c r="AE9" i="36" s="1"/>
  <c r="U11" i="30"/>
  <c r="AE8" i="36" s="1"/>
  <c r="U10" i="30"/>
  <c r="AE7" i="36" s="1"/>
  <c r="U9" i="30"/>
  <c r="AE6" i="36" s="1"/>
  <c r="AE5" i="36"/>
  <c r="AE4" i="36"/>
  <c r="U36" i="29"/>
  <c r="AD33" i="36" s="1"/>
  <c r="U35" i="29"/>
  <c r="AD32" i="36" s="1"/>
  <c r="U34" i="29"/>
  <c r="AD31" i="36" s="1"/>
  <c r="U33" i="29"/>
  <c r="AD30" i="36" s="1"/>
  <c r="U32" i="29"/>
  <c r="AD29" i="36" s="1"/>
  <c r="U31" i="29"/>
  <c r="AD28" i="36" s="1"/>
  <c r="U30" i="29"/>
  <c r="AD27" i="36" s="1"/>
  <c r="U29" i="29"/>
  <c r="AD26" i="36" s="1"/>
  <c r="U28" i="29"/>
  <c r="AD25" i="36" s="1"/>
  <c r="U27" i="29"/>
  <c r="AD24" i="36" s="1"/>
  <c r="U26" i="29"/>
  <c r="AD23" i="36" s="1"/>
  <c r="U25" i="29"/>
  <c r="AD22" i="36" s="1"/>
  <c r="U24" i="29"/>
  <c r="AD21" i="36" s="1"/>
  <c r="U23" i="29"/>
  <c r="AD20" i="36" s="1"/>
  <c r="U22" i="29"/>
  <c r="AD19" i="36" s="1"/>
  <c r="U21" i="29"/>
  <c r="AD18" i="36" s="1"/>
  <c r="U20" i="29"/>
  <c r="AD17" i="36" s="1"/>
  <c r="U19" i="29"/>
  <c r="AD16" i="36" s="1"/>
  <c r="U18" i="29"/>
  <c r="AD15" i="36" s="1"/>
  <c r="U17" i="29"/>
  <c r="AD14" i="36" s="1"/>
  <c r="U16" i="29"/>
  <c r="AD13" i="36" s="1"/>
  <c r="U15" i="29"/>
  <c r="AD12" i="36" s="1"/>
  <c r="U14" i="29"/>
  <c r="AD11" i="36" s="1"/>
  <c r="U11" i="29"/>
  <c r="AD8" i="36" s="1"/>
  <c r="U10" i="29"/>
  <c r="AD7" i="36" s="1"/>
  <c r="U9" i="29"/>
  <c r="AD6" i="36" s="1"/>
  <c r="U8" i="29"/>
  <c r="AD5" i="36" s="1"/>
  <c r="U7" i="29"/>
  <c r="AD4" i="36" s="1"/>
  <c r="U6" i="29"/>
  <c r="U36" i="28"/>
  <c r="AC33" i="36" s="1"/>
  <c r="U35" i="28"/>
  <c r="AC32" i="36" s="1"/>
  <c r="U34" i="28"/>
  <c r="AC31" i="36" s="1"/>
  <c r="U33" i="28"/>
  <c r="AC30" i="36" s="1"/>
  <c r="U32" i="28"/>
  <c r="AC29" i="36" s="1"/>
  <c r="U31" i="28"/>
  <c r="AC28" i="36" s="1"/>
  <c r="U30" i="28"/>
  <c r="AC27" i="36" s="1"/>
  <c r="U29" i="28"/>
  <c r="AC26" i="36" s="1"/>
  <c r="U28" i="28"/>
  <c r="AC25" i="36" s="1"/>
  <c r="U27" i="28"/>
  <c r="AC24" i="36" s="1"/>
  <c r="U26" i="28"/>
  <c r="AC23" i="36" s="1"/>
  <c r="U25" i="28"/>
  <c r="AC22" i="36" s="1"/>
  <c r="U24" i="28"/>
  <c r="AC21" i="36" s="1"/>
  <c r="U23" i="28"/>
  <c r="AC20" i="36" s="1"/>
  <c r="U22" i="28"/>
  <c r="AC19" i="36" s="1"/>
  <c r="U21" i="28"/>
  <c r="AC18" i="36" s="1"/>
  <c r="U20" i="28"/>
  <c r="AC17" i="36" s="1"/>
  <c r="U19" i="28"/>
  <c r="AC16" i="36" s="1"/>
  <c r="U18" i="28"/>
  <c r="AC15" i="36" s="1"/>
  <c r="U17" i="28"/>
  <c r="AC14" i="36" s="1"/>
  <c r="U16" i="28"/>
  <c r="AC13" i="36" s="1"/>
  <c r="U15" i="28"/>
  <c r="AC12" i="36" s="1"/>
  <c r="U14" i="28"/>
  <c r="AC11" i="36" s="1"/>
  <c r="U13" i="28"/>
  <c r="AC10" i="36" s="1"/>
  <c r="U12" i="28"/>
  <c r="AC9" i="36" s="1"/>
  <c r="U11" i="28"/>
  <c r="AC8" i="36" s="1"/>
  <c r="U10" i="28"/>
  <c r="AC7" i="36" s="1"/>
  <c r="U9" i="28"/>
  <c r="AC6" i="36" s="1"/>
  <c r="U8" i="28"/>
  <c r="AC5" i="36" s="1"/>
  <c r="U7" i="28"/>
  <c r="AC4" i="36" s="1"/>
  <c r="U6" i="28"/>
  <c r="U36" i="27"/>
  <c r="AB33" i="36" s="1"/>
  <c r="U35" i="27"/>
  <c r="AB32" i="36" s="1"/>
  <c r="U34" i="27"/>
  <c r="AB31" i="36" s="1"/>
  <c r="U33" i="27"/>
  <c r="AB30" i="36" s="1"/>
  <c r="U32" i="27"/>
  <c r="AB29" i="36" s="1"/>
  <c r="U31" i="27"/>
  <c r="AB28" i="36" s="1"/>
  <c r="U30" i="27"/>
  <c r="AB27" i="36" s="1"/>
  <c r="U29" i="27"/>
  <c r="AB26" i="36" s="1"/>
  <c r="U28" i="27"/>
  <c r="AB25" i="36" s="1"/>
  <c r="U27" i="27"/>
  <c r="AB24" i="36" s="1"/>
  <c r="U26" i="27"/>
  <c r="AB23" i="36" s="1"/>
  <c r="U25" i="27"/>
  <c r="AB22" i="36" s="1"/>
  <c r="U24" i="27"/>
  <c r="AB21" i="36" s="1"/>
  <c r="U23" i="27"/>
  <c r="AB20" i="36" s="1"/>
  <c r="U22" i="27"/>
  <c r="AB19" i="36" s="1"/>
  <c r="U21" i="27"/>
  <c r="AB18" i="36" s="1"/>
  <c r="U20" i="27"/>
  <c r="AB17" i="36" s="1"/>
  <c r="U19" i="27"/>
  <c r="AB16" i="36" s="1"/>
  <c r="U18" i="27"/>
  <c r="AB15" i="36" s="1"/>
  <c r="U17" i="27"/>
  <c r="AB14" i="36" s="1"/>
  <c r="U16" i="27"/>
  <c r="AB13" i="36" s="1"/>
  <c r="U15" i="27"/>
  <c r="AB12" i="36" s="1"/>
  <c r="U14" i="27"/>
  <c r="AB11" i="36" s="1"/>
  <c r="U13" i="27"/>
  <c r="AB10" i="36" s="1"/>
  <c r="U12" i="27"/>
  <c r="AB9" i="36" s="1"/>
  <c r="U11" i="27"/>
  <c r="AB8" i="36" s="1"/>
  <c r="U10" i="27"/>
  <c r="AB7" i="36" s="1"/>
  <c r="U9" i="27"/>
  <c r="AB6" i="36" s="1"/>
  <c r="U8" i="27"/>
  <c r="AB5" i="36" s="1"/>
  <c r="U7" i="27"/>
  <c r="AB4" i="36" s="1"/>
  <c r="U6" i="27"/>
  <c r="U36" i="26"/>
  <c r="AA33" i="36" s="1"/>
  <c r="U35" i="26"/>
  <c r="AA32" i="36" s="1"/>
  <c r="U34" i="26"/>
  <c r="AA31" i="36" s="1"/>
  <c r="U33" i="26"/>
  <c r="AA30" i="36" s="1"/>
  <c r="U32" i="26"/>
  <c r="AA29" i="36" s="1"/>
  <c r="U31" i="26"/>
  <c r="AA28" i="36" s="1"/>
  <c r="U30" i="26"/>
  <c r="AA27" i="36" s="1"/>
  <c r="U29" i="26"/>
  <c r="AA26" i="36" s="1"/>
  <c r="U28" i="26"/>
  <c r="AA25" i="36" s="1"/>
  <c r="U27" i="26"/>
  <c r="AA24" i="36" s="1"/>
  <c r="U26" i="26"/>
  <c r="AA23" i="36" s="1"/>
  <c r="U23" i="26"/>
  <c r="AA20" i="36" s="1"/>
  <c r="U22" i="26"/>
  <c r="AA19" i="36" s="1"/>
  <c r="U21" i="26"/>
  <c r="AA18" i="36" s="1"/>
  <c r="U20" i="26"/>
  <c r="AA17" i="36" s="1"/>
  <c r="U19" i="26"/>
  <c r="AA16" i="36" s="1"/>
  <c r="U18" i="26"/>
  <c r="AA15" i="36" s="1"/>
  <c r="U17" i="26"/>
  <c r="AA14" i="36" s="1"/>
  <c r="U16" i="26"/>
  <c r="AA13" i="36" s="1"/>
  <c r="U15" i="26"/>
  <c r="AA12" i="36" s="1"/>
  <c r="U14" i="26"/>
  <c r="AA11" i="36" s="1"/>
  <c r="U13" i="26"/>
  <c r="AA10" i="36" s="1"/>
  <c r="U12" i="26"/>
  <c r="AA9" i="36" s="1"/>
  <c r="U11" i="26"/>
  <c r="AA8" i="36" s="1"/>
  <c r="U10" i="26"/>
  <c r="AA7" i="36" s="1"/>
  <c r="U9" i="26"/>
  <c r="AA6" i="36" s="1"/>
  <c r="AA5" i="36"/>
  <c r="U7" i="26"/>
  <c r="AA4" i="36" s="1"/>
  <c r="U6" i="26"/>
  <c r="U36" i="25"/>
  <c r="Z33" i="36" s="1"/>
  <c r="U35" i="25"/>
  <c r="Z32" i="36" s="1"/>
  <c r="U34" i="25"/>
  <c r="Z31" i="36" s="1"/>
  <c r="U33" i="25"/>
  <c r="Z30" i="36" s="1"/>
  <c r="U32" i="25"/>
  <c r="Z29" i="36" s="1"/>
  <c r="U31" i="25"/>
  <c r="Z28" i="36" s="1"/>
  <c r="U30" i="25"/>
  <c r="Z27" i="36" s="1"/>
  <c r="U29" i="25"/>
  <c r="Z26" i="36" s="1"/>
  <c r="U28" i="25"/>
  <c r="Z25" i="36" s="1"/>
  <c r="U27" i="25"/>
  <c r="Z24" i="36" s="1"/>
  <c r="U26" i="25"/>
  <c r="Z23" i="36" s="1"/>
  <c r="U25" i="25"/>
  <c r="Z22" i="36" s="1"/>
  <c r="U24" i="25"/>
  <c r="Z21" i="36" s="1"/>
  <c r="U23" i="25"/>
  <c r="Z20" i="36" s="1"/>
  <c r="U22" i="25"/>
  <c r="Z19" i="36" s="1"/>
  <c r="U21" i="25"/>
  <c r="Z18" i="36" s="1"/>
  <c r="U20" i="25"/>
  <c r="Z17" i="36" s="1"/>
  <c r="U19" i="25"/>
  <c r="Z16" i="36" s="1"/>
  <c r="U18" i="25"/>
  <c r="Z15" i="36" s="1"/>
  <c r="U17" i="25"/>
  <c r="Z14" i="36" s="1"/>
  <c r="U16" i="25"/>
  <c r="Z13" i="36" s="1"/>
  <c r="U15" i="25"/>
  <c r="Z12" i="36" s="1"/>
  <c r="U14" i="25"/>
  <c r="Z11" i="36" s="1"/>
  <c r="U13" i="25"/>
  <c r="Z10" i="36" s="1"/>
  <c r="U12" i="25"/>
  <c r="Z9" i="36" s="1"/>
  <c r="U11" i="25"/>
  <c r="Z8" i="36" s="1"/>
  <c r="U10" i="25"/>
  <c r="Z7" i="36" s="1"/>
  <c r="U9" i="25"/>
  <c r="Z6" i="36" s="1"/>
  <c r="U8" i="25"/>
  <c r="Z5" i="36" s="1"/>
  <c r="U7" i="25"/>
  <c r="Z4" i="36" s="1"/>
  <c r="U6" i="25"/>
  <c r="U36" i="24"/>
  <c r="Y33" i="36" s="1"/>
  <c r="U35" i="24"/>
  <c r="Y32" i="36" s="1"/>
  <c r="U34" i="24"/>
  <c r="Y31" i="36" s="1"/>
  <c r="U33" i="24"/>
  <c r="Y30" i="36" s="1"/>
  <c r="U32" i="24"/>
  <c r="Y29" i="36" s="1"/>
  <c r="U31" i="24"/>
  <c r="Y28" i="36" s="1"/>
  <c r="U30" i="24"/>
  <c r="Y27" i="36" s="1"/>
  <c r="U29" i="24"/>
  <c r="Y26" i="36" s="1"/>
  <c r="U28" i="24"/>
  <c r="Y25" i="36" s="1"/>
  <c r="U27" i="24"/>
  <c r="Y24" i="36" s="1"/>
  <c r="U26" i="24"/>
  <c r="Y23" i="36" s="1"/>
  <c r="U25" i="24"/>
  <c r="Y22" i="36" s="1"/>
  <c r="U24" i="24"/>
  <c r="Y21" i="36" s="1"/>
  <c r="U23" i="24"/>
  <c r="Y20" i="36" s="1"/>
  <c r="U22" i="24"/>
  <c r="Y19" i="36" s="1"/>
  <c r="U21" i="24"/>
  <c r="Y18" i="36" s="1"/>
  <c r="U20" i="24"/>
  <c r="Y17" i="36" s="1"/>
  <c r="U19" i="24"/>
  <c r="Y16" i="36" s="1"/>
  <c r="U18" i="24"/>
  <c r="Y15" i="36" s="1"/>
  <c r="U17" i="24"/>
  <c r="Y14" i="36" s="1"/>
  <c r="U16" i="24"/>
  <c r="Y13" i="36" s="1"/>
  <c r="U15" i="24"/>
  <c r="Y12" i="36" s="1"/>
  <c r="U14" i="24"/>
  <c r="Y11" i="36" s="1"/>
  <c r="U13" i="24"/>
  <c r="Y10" i="36" s="1"/>
  <c r="U12" i="24"/>
  <c r="Y9" i="36" s="1"/>
  <c r="U11" i="24"/>
  <c r="Y8" i="36" s="1"/>
  <c r="U10" i="24"/>
  <c r="Y7" i="36" s="1"/>
  <c r="U9" i="24"/>
  <c r="Y6" i="36" s="1"/>
  <c r="U8" i="24"/>
  <c r="Y5" i="36" s="1"/>
  <c r="U7" i="24"/>
  <c r="Y4" i="36" s="1"/>
  <c r="U6" i="24"/>
  <c r="U36" i="23"/>
  <c r="X33" i="36" s="1"/>
  <c r="U35" i="23"/>
  <c r="X32" i="36" s="1"/>
  <c r="U34" i="23"/>
  <c r="X31" i="36" s="1"/>
  <c r="U33" i="23"/>
  <c r="X30" i="36" s="1"/>
  <c r="U32" i="23"/>
  <c r="X29" i="36" s="1"/>
  <c r="U31" i="23"/>
  <c r="X28" i="36" s="1"/>
  <c r="U30" i="23"/>
  <c r="X27" i="36" s="1"/>
  <c r="U29" i="23"/>
  <c r="X26" i="36" s="1"/>
  <c r="U28" i="23"/>
  <c r="X25" i="36" s="1"/>
  <c r="U27" i="23"/>
  <c r="X24" i="36" s="1"/>
  <c r="U26" i="23"/>
  <c r="X23" i="36" s="1"/>
  <c r="U25" i="23"/>
  <c r="X22" i="36" s="1"/>
  <c r="U24" i="23"/>
  <c r="X21" i="36" s="1"/>
  <c r="U23" i="23"/>
  <c r="X20" i="36" s="1"/>
  <c r="U22" i="23"/>
  <c r="X19" i="36" s="1"/>
  <c r="U21" i="23"/>
  <c r="X18" i="36" s="1"/>
  <c r="U20" i="23"/>
  <c r="X17" i="36" s="1"/>
  <c r="U19" i="23"/>
  <c r="X16" i="36" s="1"/>
  <c r="U18" i="23"/>
  <c r="X15" i="36" s="1"/>
  <c r="U17" i="23"/>
  <c r="X14" i="36" s="1"/>
  <c r="U16" i="23"/>
  <c r="X13" i="36" s="1"/>
  <c r="U15" i="23"/>
  <c r="X12" i="36" s="1"/>
  <c r="U14" i="23"/>
  <c r="X11" i="36" s="1"/>
  <c r="U13" i="23"/>
  <c r="X10" i="36" s="1"/>
  <c r="U12" i="23"/>
  <c r="X9" i="36" s="1"/>
  <c r="U11" i="23"/>
  <c r="X8" i="36" s="1"/>
  <c r="U10" i="23"/>
  <c r="X7" i="36" s="1"/>
  <c r="U9" i="23"/>
  <c r="X6" i="36" s="1"/>
  <c r="U8" i="23"/>
  <c r="X5" i="36" s="1"/>
  <c r="U7" i="23"/>
  <c r="X4" i="36" s="1"/>
  <c r="U6" i="23"/>
  <c r="U36" i="22"/>
  <c r="W33" i="36" s="1"/>
  <c r="U35" i="22"/>
  <c r="W32" i="36" s="1"/>
  <c r="U34" i="22"/>
  <c r="W31" i="36" s="1"/>
  <c r="U33" i="22"/>
  <c r="W30" i="36" s="1"/>
  <c r="U32" i="22"/>
  <c r="W29" i="36" s="1"/>
  <c r="U31" i="22"/>
  <c r="W28" i="36" s="1"/>
  <c r="U30" i="22"/>
  <c r="W27" i="36" s="1"/>
  <c r="U29" i="22"/>
  <c r="W26" i="36" s="1"/>
  <c r="U28" i="22"/>
  <c r="W25" i="36" s="1"/>
  <c r="U27" i="22"/>
  <c r="W24" i="36" s="1"/>
  <c r="U26" i="22"/>
  <c r="W23" i="36" s="1"/>
  <c r="U25" i="22"/>
  <c r="W22" i="36" s="1"/>
  <c r="U24" i="22"/>
  <c r="W21" i="36" s="1"/>
  <c r="U23" i="22"/>
  <c r="W20" i="36" s="1"/>
  <c r="U22" i="22"/>
  <c r="W19" i="36" s="1"/>
  <c r="U21" i="22"/>
  <c r="W18" i="36" s="1"/>
  <c r="U20" i="22"/>
  <c r="W17" i="36" s="1"/>
  <c r="U19" i="22"/>
  <c r="W16" i="36" s="1"/>
  <c r="U18" i="22"/>
  <c r="W15" i="36" s="1"/>
  <c r="U17" i="22"/>
  <c r="W14" i="36" s="1"/>
  <c r="U16" i="22"/>
  <c r="W13" i="36" s="1"/>
  <c r="U15" i="22"/>
  <c r="W12" i="36" s="1"/>
  <c r="U14" i="22"/>
  <c r="W11" i="36" s="1"/>
  <c r="U13" i="22"/>
  <c r="W10" i="36" s="1"/>
  <c r="U12" i="22"/>
  <c r="W9" i="36" s="1"/>
  <c r="U11" i="22"/>
  <c r="W8" i="36" s="1"/>
  <c r="U10" i="22"/>
  <c r="W7" i="36" s="1"/>
  <c r="U9" i="22"/>
  <c r="W6" i="36" s="1"/>
  <c r="U8" i="22"/>
  <c r="W5" i="36" s="1"/>
  <c r="U7" i="22"/>
  <c r="W4" i="36" s="1"/>
  <c r="U6" i="22"/>
  <c r="U36" i="21"/>
  <c r="V33" i="36" s="1"/>
  <c r="U35" i="21"/>
  <c r="V32" i="36" s="1"/>
  <c r="U34" i="21"/>
  <c r="V31" i="36" s="1"/>
  <c r="U33" i="21"/>
  <c r="V30" i="36" s="1"/>
  <c r="U32" i="21"/>
  <c r="V29" i="36" s="1"/>
  <c r="U31" i="21"/>
  <c r="V28" i="36" s="1"/>
  <c r="U30" i="21"/>
  <c r="V27" i="36" s="1"/>
  <c r="U29" i="21"/>
  <c r="V26" i="36" s="1"/>
  <c r="U28" i="21"/>
  <c r="V25" i="36" s="1"/>
  <c r="U27" i="21"/>
  <c r="V24" i="36" s="1"/>
  <c r="U26" i="21"/>
  <c r="V23" i="36" s="1"/>
  <c r="U25" i="21"/>
  <c r="V22" i="36" s="1"/>
  <c r="U23" i="21"/>
  <c r="V20" i="36" s="1"/>
  <c r="U22" i="21"/>
  <c r="V19" i="36" s="1"/>
  <c r="U21" i="21"/>
  <c r="V18" i="36" s="1"/>
  <c r="U20" i="21"/>
  <c r="V17" i="36" s="1"/>
  <c r="U19" i="21"/>
  <c r="V16" i="36" s="1"/>
  <c r="U18" i="21"/>
  <c r="V15" i="36" s="1"/>
  <c r="U17" i="21"/>
  <c r="V14" i="36" s="1"/>
  <c r="U16" i="21"/>
  <c r="V13" i="36" s="1"/>
  <c r="U15" i="21"/>
  <c r="V12" i="36" s="1"/>
  <c r="U14" i="21"/>
  <c r="V11" i="36" s="1"/>
  <c r="U13" i="21"/>
  <c r="V10" i="36" s="1"/>
  <c r="U12" i="21"/>
  <c r="V9" i="36" s="1"/>
  <c r="U11" i="21"/>
  <c r="V8" i="36" s="1"/>
  <c r="U10" i="21"/>
  <c r="V7" i="36" s="1"/>
  <c r="U9" i="21"/>
  <c r="V6" i="36" s="1"/>
  <c r="U8" i="21"/>
  <c r="V5" i="36" s="1"/>
  <c r="U7" i="21"/>
  <c r="V4" i="36" s="1"/>
  <c r="U6" i="21"/>
  <c r="U36" i="20"/>
  <c r="U33" i="36" s="1"/>
  <c r="U35" i="20"/>
  <c r="U32" i="36" s="1"/>
  <c r="U34" i="20"/>
  <c r="U31" i="36" s="1"/>
  <c r="U33" i="20"/>
  <c r="U30" i="36" s="1"/>
  <c r="U32" i="20"/>
  <c r="U29" i="36" s="1"/>
  <c r="U31" i="20"/>
  <c r="U28" i="36" s="1"/>
  <c r="U30" i="20"/>
  <c r="U27" i="36" s="1"/>
  <c r="U29" i="20"/>
  <c r="U26" i="36" s="1"/>
  <c r="U28" i="20"/>
  <c r="U25" i="36" s="1"/>
  <c r="U27" i="20"/>
  <c r="U24" i="36" s="1"/>
  <c r="U26" i="20"/>
  <c r="U23" i="36" s="1"/>
  <c r="U25" i="20"/>
  <c r="U22" i="36" s="1"/>
  <c r="U24" i="20"/>
  <c r="U21" i="36" s="1"/>
  <c r="U23" i="20"/>
  <c r="U20" i="36" s="1"/>
  <c r="U22" i="20"/>
  <c r="U19" i="36" s="1"/>
  <c r="U21" i="20"/>
  <c r="U18" i="36" s="1"/>
  <c r="U20" i="20"/>
  <c r="U17" i="36" s="1"/>
  <c r="U19" i="20"/>
  <c r="U16" i="36" s="1"/>
  <c r="U18" i="20"/>
  <c r="U15" i="36" s="1"/>
  <c r="U17" i="20"/>
  <c r="U14" i="36" s="1"/>
  <c r="U16" i="20"/>
  <c r="U13" i="36" s="1"/>
  <c r="U15" i="20"/>
  <c r="U12" i="36" s="1"/>
  <c r="U14" i="20"/>
  <c r="U11" i="36" s="1"/>
  <c r="U13" i="20"/>
  <c r="U10" i="36" s="1"/>
  <c r="U12" i="20"/>
  <c r="U9" i="36" s="1"/>
  <c r="U11" i="20"/>
  <c r="U8" i="36" s="1"/>
  <c r="U10" i="20"/>
  <c r="U7" i="36" s="1"/>
  <c r="U9" i="20"/>
  <c r="U6" i="36" s="1"/>
  <c r="U8" i="20"/>
  <c r="U5" i="36" s="1"/>
  <c r="U7" i="20"/>
  <c r="U4" i="36" s="1"/>
  <c r="U6" i="20"/>
  <c r="U36" i="19"/>
  <c r="T33" i="36" s="1"/>
  <c r="U35" i="19"/>
  <c r="T32" i="36" s="1"/>
  <c r="U34" i="19"/>
  <c r="T31" i="36" s="1"/>
  <c r="U33" i="19"/>
  <c r="T30" i="36" s="1"/>
  <c r="U32" i="19"/>
  <c r="T29" i="36" s="1"/>
  <c r="U31" i="19"/>
  <c r="T28" i="36" s="1"/>
  <c r="U30" i="19"/>
  <c r="T27" i="36" s="1"/>
  <c r="U29" i="19"/>
  <c r="T26" i="36" s="1"/>
  <c r="U28" i="19"/>
  <c r="T25" i="36" s="1"/>
  <c r="U27" i="19"/>
  <c r="T24" i="36" s="1"/>
  <c r="U26" i="19"/>
  <c r="T23" i="36" s="1"/>
  <c r="U25" i="19"/>
  <c r="T22" i="36" s="1"/>
  <c r="U24" i="19"/>
  <c r="T21" i="36" s="1"/>
  <c r="U23" i="19"/>
  <c r="T20" i="36" s="1"/>
  <c r="U22" i="19"/>
  <c r="T19" i="36" s="1"/>
  <c r="U21" i="19"/>
  <c r="T18" i="36" s="1"/>
  <c r="U20" i="19"/>
  <c r="T17" i="36" s="1"/>
  <c r="U19" i="19"/>
  <c r="T16" i="36" s="1"/>
  <c r="U18" i="19"/>
  <c r="T15" i="36" s="1"/>
  <c r="U17" i="19"/>
  <c r="T14" i="36" s="1"/>
  <c r="U16" i="19"/>
  <c r="T13" i="36" s="1"/>
  <c r="U15" i="19"/>
  <c r="T12" i="36" s="1"/>
  <c r="U14" i="19"/>
  <c r="T11" i="36" s="1"/>
  <c r="U13" i="19"/>
  <c r="T10" i="36" s="1"/>
  <c r="U12" i="19"/>
  <c r="T9" i="36" s="1"/>
  <c r="U11" i="19"/>
  <c r="T8" i="36" s="1"/>
  <c r="U10" i="19"/>
  <c r="T7" i="36" s="1"/>
  <c r="U9" i="19"/>
  <c r="T6" i="36" s="1"/>
  <c r="U8" i="19"/>
  <c r="T5" i="36" s="1"/>
  <c r="U7" i="19"/>
  <c r="T4" i="36" s="1"/>
  <c r="U6" i="19"/>
  <c r="U36" i="18"/>
  <c r="S33" i="36" s="1"/>
  <c r="U35" i="18"/>
  <c r="S32" i="36" s="1"/>
  <c r="U34" i="18"/>
  <c r="S31" i="36" s="1"/>
  <c r="U33" i="18"/>
  <c r="S30" i="36" s="1"/>
  <c r="U32" i="18"/>
  <c r="S29" i="36" s="1"/>
  <c r="U31" i="18"/>
  <c r="S28" i="36" s="1"/>
  <c r="U30" i="18"/>
  <c r="S27" i="36" s="1"/>
  <c r="U29" i="18"/>
  <c r="S26" i="36" s="1"/>
  <c r="U28" i="18"/>
  <c r="S25" i="36" s="1"/>
  <c r="U27" i="18"/>
  <c r="S24" i="36" s="1"/>
  <c r="U26" i="18"/>
  <c r="S23" i="36" s="1"/>
  <c r="U25" i="18"/>
  <c r="S22" i="36" s="1"/>
  <c r="U24" i="18"/>
  <c r="S21" i="36" s="1"/>
  <c r="U23" i="18"/>
  <c r="S20" i="36" s="1"/>
  <c r="U22" i="18"/>
  <c r="S19" i="36" s="1"/>
  <c r="U21" i="18"/>
  <c r="S18" i="36" s="1"/>
  <c r="U20" i="18"/>
  <c r="S17" i="36" s="1"/>
  <c r="U19" i="18"/>
  <c r="S16" i="36" s="1"/>
  <c r="U18" i="18"/>
  <c r="S15" i="36" s="1"/>
  <c r="U17" i="18"/>
  <c r="S14" i="36" s="1"/>
  <c r="U16" i="18"/>
  <c r="S13" i="36" s="1"/>
  <c r="U15" i="18"/>
  <c r="S12" i="36" s="1"/>
  <c r="U14" i="18"/>
  <c r="S11" i="36" s="1"/>
  <c r="U13" i="18"/>
  <c r="S10" i="36" s="1"/>
  <c r="U12" i="18"/>
  <c r="S9" i="36" s="1"/>
  <c r="U11" i="18"/>
  <c r="S8" i="36" s="1"/>
  <c r="U10" i="18"/>
  <c r="S7" i="36" s="1"/>
  <c r="U9" i="18"/>
  <c r="S6" i="36" s="1"/>
  <c r="U8" i="18"/>
  <c r="S5" i="36" s="1"/>
  <c r="U7" i="18"/>
  <c r="S4" i="36" s="1"/>
  <c r="U6" i="18"/>
  <c r="U36" i="17"/>
  <c r="R33" i="36" s="1"/>
  <c r="U35" i="17"/>
  <c r="R32" i="36" s="1"/>
  <c r="U34" i="17"/>
  <c r="R31" i="36" s="1"/>
  <c r="U33" i="17"/>
  <c r="R30" i="36" s="1"/>
  <c r="U32" i="17"/>
  <c r="R29" i="36" s="1"/>
  <c r="U31" i="17"/>
  <c r="R28" i="36" s="1"/>
  <c r="U30" i="17"/>
  <c r="R27" i="36" s="1"/>
  <c r="U29" i="17"/>
  <c r="R26" i="36" s="1"/>
  <c r="U28" i="17"/>
  <c r="R25" i="36" s="1"/>
  <c r="U27" i="17"/>
  <c r="R24" i="36" s="1"/>
  <c r="U26" i="17"/>
  <c r="R23" i="36" s="1"/>
  <c r="U25" i="17"/>
  <c r="R22" i="36" s="1"/>
  <c r="U24" i="17"/>
  <c r="R21" i="36" s="1"/>
  <c r="U23" i="17"/>
  <c r="R20" i="36" s="1"/>
  <c r="U22" i="17"/>
  <c r="R19" i="36" s="1"/>
  <c r="U21" i="17"/>
  <c r="R18" i="36" s="1"/>
  <c r="U20" i="17"/>
  <c r="R17" i="36" s="1"/>
  <c r="U19" i="17"/>
  <c r="R16" i="36" s="1"/>
  <c r="U18" i="17"/>
  <c r="R15" i="36" s="1"/>
  <c r="U17" i="17"/>
  <c r="R14" i="36" s="1"/>
  <c r="U16" i="17"/>
  <c r="R13" i="36" s="1"/>
  <c r="U15" i="17"/>
  <c r="R12" i="36" s="1"/>
  <c r="U14" i="17"/>
  <c r="R11" i="36" s="1"/>
  <c r="U13" i="17"/>
  <c r="R10" i="36" s="1"/>
  <c r="U12" i="17"/>
  <c r="R9" i="36" s="1"/>
  <c r="U11" i="17"/>
  <c r="R8" i="36" s="1"/>
  <c r="U10" i="17"/>
  <c r="R7" i="36" s="1"/>
  <c r="U9" i="17"/>
  <c r="R6" i="36" s="1"/>
  <c r="U8" i="17"/>
  <c r="R5" i="36" s="1"/>
  <c r="U7" i="17"/>
  <c r="R4" i="36" s="1"/>
  <c r="U6" i="17"/>
  <c r="U36" i="16"/>
  <c r="Q33" i="36" s="1"/>
  <c r="U35" i="16"/>
  <c r="Q32" i="36" s="1"/>
  <c r="U34" i="16"/>
  <c r="Q31" i="36" s="1"/>
  <c r="U33" i="16"/>
  <c r="Q30" i="36" s="1"/>
  <c r="U32" i="16"/>
  <c r="Q29" i="36" s="1"/>
  <c r="U31" i="16"/>
  <c r="Q28" i="36" s="1"/>
  <c r="U30" i="16"/>
  <c r="Q27" i="36" s="1"/>
  <c r="U29" i="16"/>
  <c r="Q26" i="36" s="1"/>
  <c r="U28" i="16"/>
  <c r="Q25" i="36" s="1"/>
  <c r="U27" i="16"/>
  <c r="Q24" i="36" s="1"/>
  <c r="U26" i="16"/>
  <c r="Q23" i="36" s="1"/>
  <c r="U25" i="16"/>
  <c r="Q22" i="36" s="1"/>
  <c r="U24" i="16"/>
  <c r="Q21" i="36" s="1"/>
  <c r="U23" i="16"/>
  <c r="Q20" i="36" s="1"/>
  <c r="U22" i="16"/>
  <c r="Q19" i="36" s="1"/>
  <c r="U21" i="16"/>
  <c r="Q18" i="36" s="1"/>
  <c r="U20" i="16"/>
  <c r="Q17" i="36" s="1"/>
  <c r="U19" i="16"/>
  <c r="Q16" i="36" s="1"/>
  <c r="U18" i="16"/>
  <c r="Q15" i="36" s="1"/>
  <c r="U17" i="16"/>
  <c r="Q14" i="36" s="1"/>
  <c r="U16" i="16"/>
  <c r="Q13" i="36" s="1"/>
  <c r="U15" i="16"/>
  <c r="Q12" i="36" s="1"/>
  <c r="U14" i="16"/>
  <c r="Q11" i="36" s="1"/>
  <c r="U13" i="16"/>
  <c r="Q10" i="36" s="1"/>
  <c r="U12" i="16"/>
  <c r="Q9" i="36" s="1"/>
  <c r="U11" i="16"/>
  <c r="Q8" i="36" s="1"/>
  <c r="U10" i="16"/>
  <c r="Q7" i="36" s="1"/>
  <c r="U9" i="16"/>
  <c r="Q6" i="36" s="1"/>
  <c r="U8" i="16"/>
  <c r="Q5" i="36" s="1"/>
  <c r="U7" i="16"/>
  <c r="Q4" i="36" s="1"/>
  <c r="U6" i="16"/>
  <c r="G22" i="36"/>
  <c r="E21" i="36"/>
  <c r="U36" i="15"/>
  <c r="P33" i="36" s="1"/>
  <c r="U35" i="15"/>
  <c r="P32" i="36" s="1"/>
  <c r="U34" i="15"/>
  <c r="P31" i="36" s="1"/>
  <c r="U33" i="15"/>
  <c r="P30" i="36" s="1"/>
  <c r="U32" i="15"/>
  <c r="P29" i="36" s="1"/>
  <c r="U31" i="15"/>
  <c r="P28" i="36" s="1"/>
  <c r="U30" i="15"/>
  <c r="P27" i="36" s="1"/>
  <c r="U29" i="15"/>
  <c r="P26" i="36" s="1"/>
  <c r="U28" i="15"/>
  <c r="P25" i="36" s="1"/>
  <c r="U27" i="15"/>
  <c r="P24" i="36" s="1"/>
  <c r="U26" i="15"/>
  <c r="P23" i="36" s="1"/>
  <c r="U25" i="15"/>
  <c r="P22" i="36" s="1"/>
  <c r="U24" i="15"/>
  <c r="P21" i="36" s="1"/>
  <c r="U23" i="15"/>
  <c r="P20" i="36" s="1"/>
  <c r="U22" i="15"/>
  <c r="P19" i="36" s="1"/>
  <c r="U21" i="15"/>
  <c r="P18" i="36" s="1"/>
  <c r="U20" i="15"/>
  <c r="P17" i="36" s="1"/>
  <c r="U19" i="15"/>
  <c r="P16" i="36" s="1"/>
  <c r="U18" i="15"/>
  <c r="P15" i="36" s="1"/>
  <c r="U17" i="15"/>
  <c r="P14" i="36" s="1"/>
  <c r="U16" i="15"/>
  <c r="P13" i="36" s="1"/>
  <c r="U15" i="15"/>
  <c r="P12" i="36" s="1"/>
  <c r="U14" i="15"/>
  <c r="P11" i="36" s="1"/>
  <c r="U13" i="15"/>
  <c r="P10" i="36" s="1"/>
  <c r="U12" i="15"/>
  <c r="P9" i="36" s="1"/>
  <c r="U11" i="15"/>
  <c r="P8" i="36" s="1"/>
  <c r="U10" i="15"/>
  <c r="P7" i="36" s="1"/>
  <c r="U9" i="15"/>
  <c r="P6" i="36" s="1"/>
  <c r="U8" i="15"/>
  <c r="P5" i="36" s="1"/>
  <c r="U7" i="15"/>
  <c r="P4" i="36" s="1"/>
  <c r="U6" i="15"/>
  <c r="U36" i="14"/>
  <c r="O33" i="36" s="1"/>
  <c r="U35" i="14"/>
  <c r="O32" i="36" s="1"/>
  <c r="U34" i="14"/>
  <c r="O31" i="36" s="1"/>
  <c r="U33" i="14"/>
  <c r="O30" i="36" s="1"/>
  <c r="U32" i="14"/>
  <c r="O29" i="36" s="1"/>
  <c r="U31" i="14"/>
  <c r="O28" i="36" s="1"/>
  <c r="U30" i="14"/>
  <c r="O27" i="36" s="1"/>
  <c r="U29" i="14"/>
  <c r="O26" i="36" s="1"/>
  <c r="U28" i="14"/>
  <c r="O25" i="36" s="1"/>
  <c r="U27" i="14"/>
  <c r="O24" i="36" s="1"/>
  <c r="U26" i="14"/>
  <c r="O23" i="36" s="1"/>
  <c r="U25" i="14"/>
  <c r="O22" i="36" s="1"/>
  <c r="U24" i="14"/>
  <c r="O21" i="36" s="1"/>
  <c r="U23" i="14"/>
  <c r="O20" i="36" s="1"/>
  <c r="U22" i="14"/>
  <c r="O19" i="36" s="1"/>
  <c r="U21" i="14"/>
  <c r="O18" i="36" s="1"/>
  <c r="U20" i="14"/>
  <c r="O17" i="36" s="1"/>
  <c r="U19" i="14"/>
  <c r="O16" i="36" s="1"/>
  <c r="U18" i="14"/>
  <c r="O15" i="36" s="1"/>
  <c r="U17" i="14"/>
  <c r="O14" i="36" s="1"/>
  <c r="U16" i="14"/>
  <c r="O13" i="36" s="1"/>
  <c r="U15" i="14"/>
  <c r="O12" i="36" s="1"/>
  <c r="U14" i="14"/>
  <c r="O11" i="36" s="1"/>
  <c r="U13" i="14"/>
  <c r="O10" i="36" s="1"/>
  <c r="U12" i="14"/>
  <c r="O9" i="36" s="1"/>
  <c r="U11" i="14"/>
  <c r="O8" i="36" s="1"/>
  <c r="U10" i="14"/>
  <c r="O7" i="36" s="1"/>
  <c r="U9" i="14"/>
  <c r="O6" i="36" s="1"/>
  <c r="U8" i="14"/>
  <c r="O5" i="36" s="1"/>
  <c r="U7" i="14"/>
  <c r="O4" i="36" s="1"/>
  <c r="U6" i="14"/>
  <c r="U36" i="13"/>
  <c r="N33" i="36" s="1"/>
  <c r="U35" i="13"/>
  <c r="N32" i="36" s="1"/>
  <c r="U34" i="13"/>
  <c r="N31" i="36" s="1"/>
  <c r="U33" i="13"/>
  <c r="N30" i="36" s="1"/>
  <c r="U32" i="13"/>
  <c r="N29" i="36" s="1"/>
  <c r="U31" i="13"/>
  <c r="N28" i="36" s="1"/>
  <c r="U30" i="13"/>
  <c r="N27" i="36" s="1"/>
  <c r="U29" i="13"/>
  <c r="N26" i="36" s="1"/>
  <c r="U28" i="13"/>
  <c r="N25" i="36" s="1"/>
  <c r="U27" i="13"/>
  <c r="N24" i="36" s="1"/>
  <c r="U26" i="13"/>
  <c r="N23" i="36" s="1"/>
  <c r="U25" i="13"/>
  <c r="N22" i="36" s="1"/>
  <c r="U24" i="13"/>
  <c r="N21" i="36" s="1"/>
  <c r="U23" i="13"/>
  <c r="N20" i="36" s="1"/>
  <c r="U22" i="13"/>
  <c r="N19" i="36" s="1"/>
  <c r="U21" i="13"/>
  <c r="N18" i="36" s="1"/>
  <c r="U20" i="13"/>
  <c r="N17" i="36" s="1"/>
  <c r="U19" i="13"/>
  <c r="N16" i="36" s="1"/>
  <c r="U18" i="13"/>
  <c r="N15" i="36" s="1"/>
  <c r="U17" i="13"/>
  <c r="N14" i="36" s="1"/>
  <c r="U16" i="13"/>
  <c r="N13" i="36" s="1"/>
  <c r="U15" i="13"/>
  <c r="N12" i="36" s="1"/>
  <c r="U14" i="13"/>
  <c r="N11" i="36" s="1"/>
  <c r="U13" i="13"/>
  <c r="N10" i="36" s="1"/>
  <c r="U12" i="13"/>
  <c r="N9" i="36" s="1"/>
  <c r="U11" i="13"/>
  <c r="N8" i="36" s="1"/>
  <c r="U10" i="13"/>
  <c r="N7" i="36" s="1"/>
  <c r="U9" i="13"/>
  <c r="N6" i="36" s="1"/>
  <c r="U8" i="13"/>
  <c r="N5" i="36" s="1"/>
  <c r="U7" i="13"/>
  <c r="N4" i="36" s="1"/>
  <c r="U6" i="13"/>
  <c r="U36" i="12"/>
  <c r="M33" i="36" s="1"/>
  <c r="U35" i="12"/>
  <c r="M32" i="36" s="1"/>
  <c r="U34" i="12"/>
  <c r="M31" i="36" s="1"/>
  <c r="U33" i="12"/>
  <c r="M30" i="36" s="1"/>
  <c r="U32" i="12"/>
  <c r="M29" i="36" s="1"/>
  <c r="U31" i="12"/>
  <c r="M28" i="36" s="1"/>
  <c r="U30" i="12"/>
  <c r="M27" i="36" s="1"/>
  <c r="U29" i="12"/>
  <c r="M26" i="36" s="1"/>
  <c r="U28" i="12"/>
  <c r="M25" i="36" s="1"/>
  <c r="U27" i="12"/>
  <c r="M24" i="36" s="1"/>
  <c r="U26" i="12"/>
  <c r="M23" i="36" s="1"/>
  <c r="U25" i="12"/>
  <c r="M22" i="36" s="1"/>
  <c r="U24" i="12"/>
  <c r="M21" i="36" s="1"/>
  <c r="U23" i="12"/>
  <c r="M20" i="36" s="1"/>
  <c r="U22" i="12"/>
  <c r="M19" i="36" s="1"/>
  <c r="U21" i="12"/>
  <c r="M18" i="36" s="1"/>
  <c r="U20" i="12"/>
  <c r="M17" i="36" s="1"/>
  <c r="U19" i="12"/>
  <c r="M16" i="36" s="1"/>
  <c r="U18" i="12"/>
  <c r="M15" i="36" s="1"/>
  <c r="U17" i="12"/>
  <c r="M14" i="36" s="1"/>
  <c r="U16" i="12"/>
  <c r="M13" i="36" s="1"/>
  <c r="U15" i="12"/>
  <c r="M12" i="36" s="1"/>
  <c r="U14" i="12"/>
  <c r="M11" i="36" s="1"/>
  <c r="U13" i="12"/>
  <c r="M10" i="36" s="1"/>
  <c r="U12" i="12"/>
  <c r="M9" i="36" s="1"/>
  <c r="U11" i="12"/>
  <c r="M8" i="36" s="1"/>
  <c r="U10" i="12"/>
  <c r="M7" i="36" s="1"/>
  <c r="U9" i="12"/>
  <c r="M6" i="36" s="1"/>
  <c r="U8" i="12"/>
  <c r="M5" i="36" s="1"/>
  <c r="U7" i="12"/>
  <c r="M4" i="36" s="1"/>
  <c r="U6" i="12"/>
  <c r="U36" i="11"/>
  <c r="L33" i="36" s="1"/>
  <c r="U35" i="11"/>
  <c r="L32" i="36" s="1"/>
  <c r="U34" i="11"/>
  <c r="L31" i="36" s="1"/>
  <c r="U33" i="11"/>
  <c r="L30" i="36" s="1"/>
  <c r="U32" i="11"/>
  <c r="L29" i="36" s="1"/>
  <c r="U31" i="11"/>
  <c r="L28" i="36" s="1"/>
  <c r="U30" i="11"/>
  <c r="L27" i="36" s="1"/>
  <c r="U29" i="11"/>
  <c r="L26" i="36" s="1"/>
  <c r="U28" i="11"/>
  <c r="L25" i="36" s="1"/>
  <c r="U27" i="11"/>
  <c r="L24" i="36" s="1"/>
  <c r="U26" i="11"/>
  <c r="L23" i="36" s="1"/>
  <c r="U25" i="11"/>
  <c r="L22" i="36" s="1"/>
  <c r="U24" i="11"/>
  <c r="L21" i="36" s="1"/>
  <c r="U23" i="11"/>
  <c r="L20" i="36" s="1"/>
  <c r="U22" i="11"/>
  <c r="L19" i="36" s="1"/>
  <c r="U21" i="11"/>
  <c r="L18" i="36" s="1"/>
  <c r="U20" i="11"/>
  <c r="L17" i="36" s="1"/>
  <c r="U19" i="11"/>
  <c r="L16" i="36" s="1"/>
  <c r="U18" i="11"/>
  <c r="L15" i="36" s="1"/>
  <c r="U17" i="11"/>
  <c r="L14" i="36" s="1"/>
  <c r="U16" i="11"/>
  <c r="L13" i="36" s="1"/>
  <c r="U15" i="11"/>
  <c r="L12" i="36" s="1"/>
  <c r="U14" i="11"/>
  <c r="L11" i="36" s="1"/>
  <c r="U13" i="11"/>
  <c r="L10" i="36" s="1"/>
  <c r="U12" i="11"/>
  <c r="L9" i="36" s="1"/>
  <c r="U11" i="11"/>
  <c r="L8" i="36" s="1"/>
  <c r="U10" i="11"/>
  <c r="L7" i="36" s="1"/>
  <c r="U9" i="11"/>
  <c r="L6" i="36" s="1"/>
  <c r="U8" i="11"/>
  <c r="L5" i="36" s="1"/>
  <c r="U7" i="11"/>
  <c r="L4" i="36" s="1"/>
  <c r="U6" i="11"/>
  <c r="U36" i="10"/>
  <c r="K33" i="36" s="1"/>
  <c r="U35" i="10"/>
  <c r="K32" i="36" s="1"/>
  <c r="U34" i="10"/>
  <c r="K31" i="36" s="1"/>
  <c r="U33" i="10"/>
  <c r="K30" i="36" s="1"/>
  <c r="U32" i="10"/>
  <c r="K29" i="36" s="1"/>
  <c r="U31" i="10"/>
  <c r="K28" i="36" s="1"/>
  <c r="U30" i="10"/>
  <c r="K27" i="36" s="1"/>
  <c r="U29" i="10"/>
  <c r="K26" i="36" s="1"/>
  <c r="U28" i="10"/>
  <c r="K25" i="36" s="1"/>
  <c r="U27" i="10"/>
  <c r="K24" i="36" s="1"/>
  <c r="U26" i="10"/>
  <c r="K23" i="36" s="1"/>
  <c r="U25" i="10"/>
  <c r="K22" i="36" s="1"/>
  <c r="U24" i="10"/>
  <c r="K21" i="36" s="1"/>
  <c r="U23" i="10"/>
  <c r="K20" i="36" s="1"/>
  <c r="U22" i="10"/>
  <c r="K19" i="36" s="1"/>
  <c r="U21" i="10"/>
  <c r="K18" i="36" s="1"/>
  <c r="U20" i="10"/>
  <c r="K17" i="36" s="1"/>
  <c r="U19" i="10"/>
  <c r="K16" i="36" s="1"/>
  <c r="U18" i="10"/>
  <c r="K15" i="36" s="1"/>
  <c r="U17" i="10"/>
  <c r="K14" i="36" s="1"/>
  <c r="U16" i="10"/>
  <c r="K13" i="36" s="1"/>
  <c r="U15" i="10"/>
  <c r="K12" i="36" s="1"/>
  <c r="U14" i="10"/>
  <c r="K11" i="36" s="1"/>
  <c r="U13" i="10"/>
  <c r="K10" i="36" s="1"/>
  <c r="U12" i="10"/>
  <c r="K9" i="36" s="1"/>
  <c r="U11" i="10"/>
  <c r="K8" i="36" s="1"/>
  <c r="U10" i="10"/>
  <c r="K7" i="36" s="1"/>
  <c r="U9" i="10"/>
  <c r="K6" i="36" s="1"/>
  <c r="U8" i="10"/>
  <c r="K5" i="36" s="1"/>
  <c r="U7" i="10"/>
  <c r="K4" i="36" s="1"/>
  <c r="U6" i="10"/>
  <c r="U36" i="9"/>
  <c r="J33" i="36" s="1"/>
  <c r="U35" i="9"/>
  <c r="J32" i="36" s="1"/>
  <c r="U34" i="9"/>
  <c r="J31" i="36" s="1"/>
  <c r="U33" i="9"/>
  <c r="J30" i="36" s="1"/>
  <c r="U32" i="9"/>
  <c r="J29" i="36" s="1"/>
  <c r="U31" i="9"/>
  <c r="J28" i="36" s="1"/>
  <c r="U28" i="9"/>
  <c r="J25" i="36" s="1"/>
  <c r="U23" i="9"/>
  <c r="J20" i="36" s="1"/>
  <c r="U22" i="9"/>
  <c r="J19" i="36" s="1"/>
  <c r="U21" i="9"/>
  <c r="J18" i="36" s="1"/>
  <c r="U20" i="9"/>
  <c r="J17" i="36" s="1"/>
  <c r="U19" i="9"/>
  <c r="J16" i="36" s="1"/>
  <c r="U18" i="9"/>
  <c r="J15" i="36" s="1"/>
  <c r="U17" i="9"/>
  <c r="J14" i="36" s="1"/>
  <c r="U16" i="9"/>
  <c r="J13" i="36" s="1"/>
  <c r="U15" i="9"/>
  <c r="J12" i="36" s="1"/>
  <c r="U14" i="9"/>
  <c r="J11" i="36" s="1"/>
  <c r="U13" i="9"/>
  <c r="J10" i="36" s="1"/>
  <c r="U12" i="9"/>
  <c r="J9" i="36" s="1"/>
  <c r="U11" i="9"/>
  <c r="J8" i="36" s="1"/>
  <c r="U10" i="9"/>
  <c r="J7" i="36" s="1"/>
  <c r="U9" i="9"/>
  <c r="J6" i="36" s="1"/>
  <c r="U8" i="9"/>
  <c r="J5" i="36" s="1"/>
  <c r="U7" i="9"/>
  <c r="J4" i="36" s="1"/>
  <c r="U6" i="9"/>
  <c r="U36" i="8"/>
  <c r="I33" i="36" s="1"/>
  <c r="U35" i="8"/>
  <c r="I32" i="36" s="1"/>
  <c r="U34" i="8"/>
  <c r="I31" i="36" s="1"/>
  <c r="U33" i="8"/>
  <c r="I30" i="36" s="1"/>
  <c r="U32" i="8"/>
  <c r="I29" i="36" s="1"/>
  <c r="U31" i="8"/>
  <c r="I28" i="36" s="1"/>
  <c r="U30" i="8"/>
  <c r="I27" i="36" s="1"/>
  <c r="U29" i="8"/>
  <c r="I26" i="36" s="1"/>
  <c r="U28" i="8"/>
  <c r="I25" i="36" s="1"/>
  <c r="U27" i="8"/>
  <c r="I24" i="36" s="1"/>
  <c r="U26" i="8"/>
  <c r="I23" i="36" s="1"/>
  <c r="U25" i="8"/>
  <c r="I22" i="36" s="1"/>
  <c r="U24" i="8"/>
  <c r="I21" i="36" s="1"/>
  <c r="U23" i="8"/>
  <c r="I20" i="36" s="1"/>
  <c r="U22" i="8"/>
  <c r="I19" i="36" s="1"/>
  <c r="U21" i="8"/>
  <c r="I18" i="36" s="1"/>
  <c r="U20" i="8"/>
  <c r="I17" i="36" s="1"/>
  <c r="U19" i="8"/>
  <c r="I16" i="36" s="1"/>
  <c r="U18" i="8"/>
  <c r="I15" i="36" s="1"/>
  <c r="U17" i="8"/>
  <c r="I14" i="36" s="1"/>
  <c r="U16" i="8"/>
  <c r="I13" i="36" s="1"/>
  <c r="U15" i="8"/>
  <c r="I12" i="36" s="1"/>
  <c r="U14" i="8"/>
  <c r="I11" i="36" s="1"/>
  <c r="U13" i="8"/>
  <c r="I10" i="36" s="1"/>
  <c r="U12" i="8"/>
  <c r="I9" i="36" s="1"/>
  <c r="U11" i="8"/>
  <c r="I8" i="36" s="1"/>
  <c r="U10" i="8"/>
  <c r="I7" i="36" s="1"/>
  <c r="U9" i="8"/>
  <c r="I6" i="36" s="1"/>
  <c r="U8" i="8"/>
  <c r="I5" i="36" s="1"/>
  <c r="U7" i="8"/>
  <c r="I4" i="36" s="1"/>
  <c r="U6" i="8"/>
  <c r="U36" i="7"/>
  <c r="H33" i="36" s="1"/>
  <c r="U35" i="7"/>
  <c r="H32" i="36" s="1"/>
  <c r="U34" i="7"/>
  <c r="H31" i="36" s="1"/>
  <c r="U33" i="7"/>
  <c r="H30" i="36" s="1"/>
  <c r="U32" i="7"/>
  <c r="H29" i="36" s="1"/>
  <c r="U31" i="7"/>
  <c r="H28" i="36" s="1"/>
  <c r="U30" i="7"/>
  <c r="H27" i="36" s="1"/>
  <c r="H26" i="36"/>
  <c r="H25" i="36"/>
  <c r="H24" i="36"/>
  <c r="H23" i="36"/>
  <c r="H22" i="36"/>
  <c r="H21" i="36"/>
  <c r="H20" i="36"/>
  <c r="H19" i="36"/>
  <c r="H18" i="36"/>
  <c r="H17" i="36"/>
  <c r="H16" i="36"/>
  <c r="H15" i="36"/>
  <c r="H14" i="36"/>
  <c r="H13" i="36"/>
  <c r="H12" i="36"/>
  <c r="H11" i="36"/>
  <c r="U13" i="7"/>
  <c r="H10" i="36" s="1"/>
  <c r="U12" i="7"/>
  <c r="H9" i="36" s="1"/>
  <c r="U11" i="7"/>
  <c r="H8" i="36" s="1"/>
  <c r="U10" i="7"/>
  <c r="H7" i="36" s="1"/>
  <c r="U9" i="7"/>
  <c r="H6" i="36" s="1"/>
  <c r="U8" i="7"/>
  <c r="H5" i="36" s="1"/>
  <c r="U7" i="7"/>
  <c r="H4" i="36" s="1"/>
  <c r="U6" i="7"/>
  <c r="U36" i="6"/>
  <c r="G33" i="36" s="1"/>
  <c r="U35" i="6"/>
  <c r="G32" i="36" s="1"/>
  <c r="U34" i="6"/>
  <c r="G31" i="36" s="1"/>
  <c r="U33" i="6"/>
  <c r="G30" i="36" s="1"/>
  <c r="U32" i="6"/>
  <c r="G29" i="36" s="1"/>
  <c r="U31" i="6"/>
  <c r="G28" i="36" s="1"/>
  <c r="U30" i="6"/>
  <c r="G27" i="36" s="1"/>
  <c r="U29" i="6"/>
  <c r="G26" i="36" s="1"/>
  <c r="U28" i="6"/>
  <c r="G25" i="36" s="1"/>
  <c r="U27" i="6"/>
  <c r="G24" i="36" s="1"/>
  <c r="U26" i="6"/>
  <c r="G23" i="36" s="1"/>
  <c r="U24" i="6"/>
  <c r="G21" i="36" s="1"/>
  <c r="U23" i="6"/>
  <c r="G20" i="36" s="1"/>
  <c r="U22" i="6"/>
  <c r="G19" i="36" s="1"/>
  <c r="U21" i="6"/>
  <c r="G18" i="36" s="1"/>
  <c r="U20" i="6"/>
  <c r="G17" i="36" s="1"/>
  <c r="U19" i="6"/>
  <c r="G16" i="36" s="1"/>
  <c r="U18" i="6"/>
  <c r="G15" i="36" s="1"/>
  <c r="U17" i="6"/>
  <c r="G14" i="36" s="1"/>
  <c r="U16" i="6"/>
  <c r="G13" i="36" s="1"/>
  <c r="U15" i="6"/>
  <c r="G12" i="36" s="1"/>
  <c r="U14" i="6"/>
  <c r="G11" i="36" s="1"/>
  <c r="U13" i="6"/>
  <c r="G10" i="36" s="1"/>
  <c r="U12" i="6"/>
  <c r="G9" i="36" s="1"/>
  <c r="U11" i="6"/>
  <c r="G8" i="36" s="1"/>
  <c r="U10" i="6"/>
  <c r="G7" i="36" s="1"/>
  <c r="U9" i="6"/>
  <c r="G6" i="36" s="1"/>
  <c r="U8" i="6"/>
  <c r="G5" i="36" s="1"/>
  <c r="U7" i="6"/>
  <c r="G4" i="36" s="1"/>
  <c r="U6" i="6"/>
  <c r="U36" i="5"/>
  <c r="F33" i="36" s="1"/>
  <c r="U35" i="5"/>
  <c r="F32" i="36" s="1"/>
  <c r="U34" i="5"/>
  <c r="F31" i="36" s="1"/>
  <c r="U33" i="5"/>
  <c r="F30" i="36" s="1"/>
  <c r="U32" i="5"/>
  <c r="F29" i="36" s="1"/>
  <c r="U31" i="5"/>
  <c r="F28" i="36" s="1"/>
  <c r="U30" i="5"/>
  <c r="F27" i="36" s="1"/>
  <c r="U29" i="5"/>
  <c r="F26" i="36" s="1"/>
  <c r="U28" i="5"/>
  <c r="F25" i="36" s="1"/>
  <c r="U27" i="5"/>
  <c r="F24" i="36" s="1"/>
  <c r="U26" i="5"/>
  <c r="F23" i="36" s="1"/>
  <c r="U25" i="5"/>
  <c r="F22" i="36" s="1"/>
  <c r="U24" i="5"/>
  <c r="F21" i="36" s="1"/>
  <c r="U23" i="5"/>
  <c r="F20" i="36" s="1"/>
  <c r="U22" i="5"/>
  <c r="F19" i="36" s="1"/>
  <c r="U21" i="5"/>
  <c r="F18" i="36" s="1"/>
  <c r="U20" i="5"/>
  <c r="F17" i="36" s="1"/>
  <c r="U19" i="5"/>
  <c r="F16" i="36" s="1"/>
  <c r="U18" i="5"/>
  <c r="F15" i="36" s="1"/>
  <c r="U17" i="5"/>
  <c r="F14" i="36" s="1"/>
  <c r="U16" i="5"/>
  <c r="F13" i="36" s="1"/>
  <c r="U15" i="5"/>
  <c r="F12" i="36" s="1"/>
  <c r="U14" i="5"/>
  <c r="F11" i="36" s="1"/>
  <c r="U13" i="5"/>
  <c r="F10" i="36" s="1"/>
  <c r="U12" i="5"/>
  <c r="F9" i="36" s="1"/>
  <c r="U11" i="5"/>
  <c r="F8" i="36" s="1"/>
  <c r="U10" i="5"/>
  <c r="F7" i="36" s="1"/>
  <c r="U9" i="5"/>
  <c r="F6" i="36" s="1"/>
  <c r="U8" i="5"/>
  <c r="F5" i="36" s="1"/>
  <c r="U7" i="5"/>
  <c r="F4" i="36" s="1"/>
  <c r="U6" i="5"/>
  <c r="U36" i="4"/>
  <c r="E33" i="36" s="1"/>
  <c r="U35" i="4"/>
  <c r="E32" i="36" s="1"/>
  <c r="U34" i="4"/>
  <c r="E31" i="36" s="1"/>
  <c r="U33" i="4"/>
  <c r="E30" i="36" s="1"/>
  <c r="U32" i="4"/>
  <c r="E29" i="36" s="1"/>
  <c r="U31" i="4"/>
  <c r="E28" i="36" s="1"/>
  <c r="U30" i="4"/>
  <c r="E27" i="36" s="1"/>
  <c r="U29" i="4"/>
  <c r="E26" i="36" s="1"/>
  <c r="U28" i="4"/>
  <c r="E25" i="36" s="1"/>
  <c r="U27" i="4"/>
  <c r="E24" i="36" s="1"/>
  <c r="U26" i="4"/>
  <c r="E23" i="36" s="1"/>
  <c r="U25" i="4"/>
  <c r="E22" i="36" s="1"/>
  <c r="U23" i="4"/>
  <c r="E20" i="36" s="1"/>
  <c r="U22" i="4"/>
  <c r="E19" i="36" s="1"/>
  <c r="U21" i="4"/>
  <c r="E18" i="36" s="1"/>
  <c r="U20" i="4"/>
  <c r="E17" i="36" s="1"/>
  <c r="U19" i="4"/>
  <c r="E16" i="36" s="1"/>
  <c r="U18" i="4"/>
  <c r="E15" i="36" s="1"/>
  <c r="U17" i="4"/>
  <c r="E14" i="36" s="1"/>
  <c r="U16" i="4"/>
  <c r="E13" i="36" s="1"/>
  <c r="U15" i="4"/>
  <c r="E12" i="36" s="1"/>
  <c r="U14" i="4"/>
  <c r="E11" i="36" s="1"/>
  <c r="U13" i="4"/>
  <c r="E10" i="36" s="1"/>
  <c r="U12" i="4"/>
  <c r="E9" i="36" s="1"/>
  <c r="U11" i="4"/>
  <c r="E8" i="36" s="1"/>
  <c r="U10" i="4"/>
  <c r="E7" i="36" s="1"/>
  <c r="U9" i="4"/>
  <c r="E6" i="36" s="1"/>
  <c r="U8" i="4"/>
  <c r="E5" i="36" s="1"/>
  <c r="U7" i="4"/>
  <c r="E4" i="36" s="1"/>
  <c r="U6" i="4"/>
  <c r="C19" i="36"/>
  <c r="N23" i="1"/>
  <c r="N12" i="1"/>
  <c r="N11" i="1"/>
  <c r="N10" i="1"/>
  <c r="N9" i="1"/>
  <c r="N8" i="1"/>
  <c r="N18" i="1"/>
  <c r="C33" i="36"/>
  <c r="C30" i="36"/>
  <c r="C29" i="36"/>
  <c r="C28" i="36"/>
  <c r="C27" i="36"/>
  <c r="C26" i="36"/>
  <c r="C25" i="36"/>
  <c r="C24" i="36"/>
  <c r="C23" i="36"/>
  <c r="C22" i="36"/>
  <c r="C21" i="36"/>
  <c r="C20" i="36"/>
  <c r="N22" i="1"/>
  <c r="N21" i="1"/>
  <c r="N20" i="1"/>
  <c r="N19" i="1"/>
  <c r="N17" i="1"/>
  <c r="N16" i="1"/>
  <c r="N15" i="1"/>
  <c r="N14" i="1"/>
  <c r="N13" i="1"/>
  <c r="U14" i="3"/>
  <c r="D11" i="36" s="1"/>
  <c r="U36" i="3"/>
  <c r="D33" i="36" s="1"/>
  <c r="U35" i="3"/>
  <c r="D32" i="36" s="1"/>
  <c r="U34" i="3"/>
  <c r="D31" i="36" s="1"/>
  <c r="U33" i="3"/>
  <c r="D30" i="36" s="1"/>
  <c r="U32" i="3"/>
  <c r="D29" i="36" s="1"/>
  <c r="U31" i="3"/>
  <c r="D28" i="36" s="1"/>
  <c r="U30" i="3"/>
  <c r="D27" i="36" s="1"/>
  <c r="U29" i="3"/>
  <c r="D26" i="36" s="1"/>
  <c r="U28" i="3"/>
  <c r="D25" i="36" s="1"/>
  <c r="U27" i="3"/>
  <c r="D24" i="36" s="1"/>
  <c r="U26" i="3"/>
  <c r="D23" i="36" s="1"/>
  <c r="U25" i="3"/>
  <c r="D22" i="36" s="1"/>
  <c r="U24" i="3"/>
  <c r="D21" i="36" s="1"/>
  <c r="U23" i="3"/>
  <c r="D20" i="36" s="1"/>
  <c r="U22" i="3"/>
  <c r="D19" i="36" s="1"/>
  <c r="U21" i="3"/>
  <c r="D18" i="36" s="1"/>
  <c r="U20" i="3"/>
  <c r="D17" i="36" s="1"/>
  <c r="U19" i="3"/>
  <c r="D16" i="36" s="1"/>
  <c r="U18" i="3"/>
  <c r="D15" i="36" s="1"/>
  <c r="U17" i="3"/>
  <c r="D14" i="36" s="1"/>
  <c r="U16" i="3"/>
  <c r="D13" i="36" s="1"/>
  <c r="U15" i="3"/>
  <c r="D12" i="36" s="1"/>
  <c r="U13" i="3"/>
  <c r="D10" i="36" s="1"/>
  <c r="U12" i="3"/>
  <c r="D9" i="36" s="1"/>
  <c r="U11" i="3"/>
  <c r="D8" i="36" s="1"/>
  <c r="U10" i="3"/>
  <c r="D7" i="36" s="1"/>
  <c r="U9" i="3"/>
  <c r="D6" i="36" s="1"/>
  <c r="U8" i="3"/>
  <c r="D5" i="36" s="1"/>
  <c r="U7" i="3"/>
  <c r="D4" i="36" s="1"/>
  <c r="U6" i="3"/>
  <c r="AP20" i="36" l="1"/>
  <c r="C18" i="36"/>
  <c r="R23" i="1"/>
  <c r="C15" i="36"/>
  <c r="R20" i="1"/>
  <c r="C16" i="36"/>
  <c r="R21" i="1"/>
  <c r="C13" i="36"/>
  <c r="R18" i="1"/>
  <c r="C14" i="36"/>
  <c r="R19" i="1"/>
  <c r="C17" i="36"/>
  <c r="R22" i="1"/>
  <c r="C12" i="36"/>
  <c r="R17" i="1"/>
  <c r="R14" i="1"/>
  <c r="C11" i="36"/>
  <c r="R16" i="1"/>
  <c r="C4" i="36"/>
  <c r="R9" i="1"/>
  <c r="R13" i="1"/>
  <c r="C10" i="36"/>
  <c r="R15" i="1"/>
  <c r="R8" i="1"/>
  <c r="C5" i="36"/>
  <c r="R10" i="1"/>
  <c r="C7" i="36"/>
  <c r="R12" i="1"/>
  <c r="C6" i="36"/>
  <c r="R11" i="1"/>
  <c r="N4" i="1"/>
  <c r="AJ30" i="36"/>
  <c r="AK30" i="36" s="1"/>
  <c r="AJ32" i="36"/>
  <c r="AK32" i="36" s="1"/>
  <c r="AJ31" i="36"/>
  <c r="AL31" i="36" s="1"/>
  <c r="AJ33" i="36"/>
  <c r="AK33" i="36" s="1"/>
  <c r="AJ4" i="36"/>
  <c r="AL4" i="36" s="1"/>
  <c r="AJ5" i="36"/>
  <c r="AJ6" i="36"/>
  <c r="AJ7" i="36"/>
  <c r="AK7" i="36" s="1"/>
  <c r="AJ12" i="36"/>
  <c r="AJ14" i="36"/>
  <c r="AL14" i="36" s="1"/>
  <c r="AJ16" i="36"/>
  <c r="AJ18" i="36"/>
  <c r="AJ20" i="36"/>
  <c r="AL20" i="36" s="1"/>
  <c r="AJ22" i="36"/>
  <c r="AL22" i="36" s="1"/>
  <c r="AJ24" i="36"/>
  <c r="AL24" i="36" s="1"/>
  <c r="AJ26" i="36"/>
  <c r="AL26" i="36" s="1"/>
  <c r="AJ28" i="36"/>
  <c r="AJ11" i="36"/>
  <c r="AL11" i="36" s="1"/>
  <c r="AJ13" i="36"/>
  <c r="AJ15" i="36"/>
  <c r="AL15" i="36" s="1"/>
  <c r="AJ17" i="36"/>
  <c r="AJ19" i="36"/>
  <c r="AL19" i="36" s="1"/>
  <c r="AJ21" i="36"/>
  <c r="AL21" i="36" s="1"/>
  <c r="AJ23" i="36"/>
  <c r="AL23" i="36" s="1"/>
  <c r="AJ25" i="36"/>
  <c r="AL25" i="36" s="1"/>
  <c r="AJ27" i="36"/>
  <c r="AJ29" i="36"/>
  <c r="N2" i="1"/>
  <c r="AL16" i="36" l="1"/>
  <c r="AL12" i="36"/>
  <c r="AL18" i="36"/>
  <c r="AP6" i="36"/>
  <c r="AL17" i="36"/>
  <c r="AK5" i="36"/>
  <c r="AP13" i="36"/>
  <c r="AL13" i="36"/>
  <c r="AK6" i="36"/>
  <c r="AL8" i="36"/>
  <c r="AL30" i="36"/>
  <c r="AL33" i="36"/>
  <c r="AK31" i="36"/>
  <c r="AL32" i="36"/>
  <c r="AL5" i="36"/>
  <c r="AM4" i="36" s="1"/>
  <c r="AK4" i="36"/>
  <c r="AL6" i="36"/>
  <c r="AL7" i="36"/>
  <c r="AM21" i="36"/>
  <c r="AO21" i="36" s="1"/>
  <c r="AK8" i="36"/>
  <c r="AL27" i="36"/>
  <c r="AK27" i="36"/>
  <c r="AK23" i="36"/>
  <c r="AK19" i="36"/>
  <c r="AK15" i="36"/>
  <c r="AK11" i="36"/>
  <c r="AK26" i="36"/>
  <c r="AK22" i="36"/>
  <c r="AK18" i="36"/>
  <c r="AK14" i="36"/>
  <c r="AL29" i="36"/>
  <c r="AK29" i="36"/>
  <c r="AK25" i="36"/>
  <c r="AK21" i="36"/>
  <c r="AK17" i="36"/>
  <c r="AK13" i="36"/>
  <c r="AL28" i="36"/>
  <c r="AK28" i="36"/>
  <c r="AK24" i="36"/>
  <c r="AK20" i="36"/>
  <c r="AK16" i="36"/>
  <c r="AK12" i="36"/>
  <c r="U12" i="29"/>
  <c r="AD9" i="36" s="1"/>
  <c r="AJ9" i="36" s="1"/>
  <c r="AQ8" i="36" s="1"/>
  <c r="AR8" i="36" s="1"/>
  <c r="U13" i="29"/>
  <c r="AD10" i="36" s="1"/>
  <c r="AJ10" i="36" s="1"/>
  <c r="AM14" i="36" l="1"/>
  <c r="AO14" i="36" s="1"/>
  <c r="AM28" i="36"/>
  <c r="AO28" i="36" s="1"/>
  <c r="AL10" i="36"/>
  <c r="AK10" i="36"/>
  <c r="AK9" i="36"/>
  <c r="AL9" i="36"/>
  <c r="AM7" i="36" l="1"/>
  <c r="AO7" i="36" s="1"/>
  <c r="AO2" i="36" s="1"/>
  <c r="AM2" i="36" s="1"/>
</calcChain>
</file>

<file path=xl/sharedStrings.xml><?xml version="1.0" encoding="utf-8"?>
<sst xmlns="http://schemas.openxmlformats.org/spreadsheetml/2006/main" count="4050" uniqueCount="214">
  <si>
    <t xml:space="preserve"> </t>
  </si>
  <si>
    <t xml:space="preserve"> Date</t>
  </si>
  <si>
    <t xml:space="preserve"> Time</t>
  </si>
  <si>
    <t xml:space="preserve"> Cor Vol</t>
  </si>
  <si>
    <t xml:space="preserve"> Unc Vol</t>
  </si>
  <si>
    <t xml:space="preserve"> Cor Factor</t>
  </si>
  <si>
    <t xml:space="preserve"> Peak Flow</t>
  </si>
  <si>
    <t xml:space="preserve"> m³</t>
  </si>
  <si>
    <t xml:space="preserve"> PSI</t>
  </si>
  <si>
    <t xml:space="preserve"> °C</t>
  </si>
  <si>
    <t xml:space="preserve"> Nm³/H</t>
  </si>
  <si>
    <t xml:space="preserve"> Fpv²</t>
  </si>
  <si>
    <t xml:space="preserve"> V</t>
  </si>
  <si>
    <t xml:space="preserve"> 9:00:00 a.m. </t>
  </si>
  <si>
    <t>02/09/42014, 30 Bar, Finware 1.9.</t>
  </si>
  <si>
    <t>Medidor :</t>
  </si>
  <si>
    <t xml:space="preserve">11M 175 No. serie. </t>
  </si>
  <si>
    <t>Flujo Pico</t>
  </si>
  <si>
    <t>Cap. Maxima :</t>
  </si>
  <si>
    <t>EZR de 2" Roscado Trim 60%</t>
  </si>
  <si>
    <t>Volumen TOTAL del Mes</t>
  </si>
  <si>
    <t>Valv. de Seguridad :</t>
  </si>
  <si>
    <t>Volumen</t>
  </si>
  <si>
    <t>Bullhorn :</t>
  </si>
  <si>
    <t>acumulado</t>
  </si>
  <si>
    <t>Consumo</t>
  </si>
  <si>
    <t>Log</t>
  </si>
  <si>
    <t>en micro</t>
  </si>
  <si>
    <t xml:space="preserve"> Uncorrect</t>
  </si>
  <si>
    <t xml:space="preserve"> Average</t>
  </si>
  <si>
    <t xml:space="preserve"> Super</t>
  </si>
  <si>
    <t xml:space="preserve"> Min</t>
  </si>
  <si>
    <t xml:space="preserve"> Max</t>
  </si>
  <si>
    <t xml:space="preserve"> Ending</t>
  </si>
  <si>
    <t xml:space="preserve"> Batt.</t>
  </si>
  <si>
    <t>por Día en</t>
  </si>
  <si>
    <t>Number</t>
  </si>
  <si>
    <t>Fault Vol</t>
  </si>
  <si>
    <t>Pressure</t>
  </si>
  <si>
    <t>Temperature</t>
  </si>
  <si>
    <t>Flow</t>
  </si>
  <si>
    <t>comp</t>
  </si>
  <si>
    <t>Press</t>
  </si>
  <si>
    <t xml:space="preserve"> Temp</t>
  </si>
  <si>
    <t>Temp</t>
  </si>
  <si>
    <t>Voltage</t>
  </si>
  <si>
    <t>Micro</t>
  </si>
  <si>
    <t xml:space="preserve"> PSIG</t>
  </si>
  <si>
    <t>Día</t>
  </si>
  <si>
    <t xml:space="preserve"> m³/dia</t>
  </si>
  <si>
    <t>°C</t>
  </si>
  <si>
    <t>Observaciones;</t>
  </si>
  <si>
    <t>No. Cliente:  049 - 000</t>
  </si>
  <si>
    <r>
      <t xml:space="preserve">Daily History   ROC Address   1  ROC Group 2   </t>
    </r>
    <r>
      <rPr>
        <b/>
        <sz val="12"/>
        <color indexed="13"/>
        <rFont val="Arial"/>
        <family val="2"/>
      </rPr>
      <t>P. I. Queretaro ( INTERCONEXION )</t>
    </r>
    <r>
      <rPr>
        <b/>
        <sz val="10"/>
        <color indexed="13"/>
        <rFont val="Arial"/>
        <family val="2"/>
      </rPr>
      <t xml:space="preserve">  </t>
    </r>
  </si>
  <si>
    <t>Totalizado</t>
  </si>
  <si>
    <t xml:space="preserve"> Time Downloaded 08-01-10, 09:37:56  Operator   LOI</t>
  </si>
  <si>
    <t>Kp</t>
  </si>
  <si>
    <t>por día KM3/D</t>
  </si>
  <si>
    <t>GJ/D</t>
  </si>
  <si>
    <t xml:space="preserve">Base Time     </t>
  </si>
  <si>
    <t xml:space="preserve">22057-01  </t>
  </si>
  <si>
    <t xml:space="preserve">Power In  </t>
  </si>
  <si>
    <t xml:space="preserve">RAM1 Time     </t>
  </si>
  <si>
    <t>MM:DD/Hr:Mn:Sc</t>
  </si>
  <si>
    <t>MINTDY,TTL</t>
  </si>
  <si>
    <t>CURDP ,AVG</t>
  </si>
  <si>
    <t>CURFP ,AVG</t>
  </si>
  <si>
    <t>CURTMP,AVG</t>
  </si>
  <si>
    <t>CPRIME,AVG</t>
  </si>
  <si>
    <t>HWPF  ,AVG</t>
  </si>
  <si>
    <t>FLOW  ,ACC</t>
  </si>
  <si>
    <t>ENERGY,ACC</t>
  </si>
  <si>
    <t>EU    ,AVG</t>
  </si>
  <si>
    <t>m³</t>
  </si>
  <si>
    <t>1.0 Nivel INICIAL del tanque:</t>
  </si>
  <si>
    <t>Filtro Coalescente :</t>
  </si>
  <si>
    <t>2.0 Odorizante agregado:</t>
  </si>
  <si>
    <t>3.0 Odorización total (1 + 2):</t>
  </si>
  <si>
    <t>Floboss :</t>
  </si>
  <si>
    <t>4.0 Nivel FINAL del tanque:</t>
  </si>
  <si>
    <t>5.0 Odorizante utilizado en el trimestre (3-4):</t>
  </si>
  <si>
    <t>Reguladores Linea 1 :</t>
  </si>
  <si>
    <t>6.0 Volumen de gas transportado en el trimestre:</t>
  </si>
  <si>
    <t>MMCF</t>
  </si>
  <si>
    <t>Reguladores Linea 2 :</t>
  </si>
  <si>
    <t>7.0 Relación Odorizante/gas (5/6):</t>
  </si>
  <si>
    <t>gal/MMCF</t>
  </si>
  <si>
    <t>Tanque de mercaptano :</t>
  </si>
  <si>
    <t>8.0 Valor de referencia:</t>
  </si>
  <si>
    <t>Dia</t>
  </si>
  <si>
    <t>USUARIO</t>
  </si>
  <si>
    <t>AER C</t>
  </si>
  <si>
    <t>AER S</t>
  </si>
  <si>
    <t>Avery</t>
  </si>
  <si>
    <t>Beach</t>
  </si>
  <si>
    <t>Bravo</t>
  </si>
  <si>
    <t>Comex</t>
  </si>
  <si>
    <t>Cooper</t>
  </si>
  <si>
    <t>Crown</t>
  </si>
  <si>
    <t>Drenc</t>
  </si>
  <si>
    <t>Eatón</t>
  </si>
  <si>
    <t>Elicamex</t>
  </si>
  <si>
    <t>Euro</t>
  </si>
  <si>
    <t>Foam</t>
  </si>
  <si>
    <t>Fracsa</t>
  </si>
  <si>
    <t>Hitachi</t>
  </si>
  <si>
    <t>Ipc</t>
  </si>
  <si>
    <t>Jafra</t>
  </si>
  <si>
    <t>KH Méx</t>
  </si>
  <si>
    <t>Kluber</t>
  </si>
  <si>
    <t>Messier</t>
  </si>
  <si>
    <t>Metokote</t>
  </si>
  <si>
    <t>MPI</t>
  </si>
  <si>
    <t>Narmex</t>
  </si>
  <si>
    <t>Norgren</t>
  </si>
  <si>
    <t>Rohm</t>
  </si>
  <si>
    <t>Ronal</t>
  </si>
  <si>
    <t>Securency</t>
  </si>
  <si>
    <t>Tafime</t>
  </si>
  <si>
    <t>Trw</t>
  </si>
  <si>
    <t>Valeo</t>
  </si>
  <si>
    <t>Vrk</t>
  </si>
  <si>
    <t>Samsung</t>
  </si>
  <si>
    <t>USUARIOS</t>
  </si>
  <si>
    <t>INTERCONEXIÓN</t>
  </si>
  <si>
    <t>ERROR</t>
  </si>
  <si>
    <t>DIF.</t>
  </si>
  <si>
    <t>Promedio</t>
  </si>
  <si>
    <t>del 1 al 7</t>
  </si>
  <si>
    <t>Final</t>
  </si>
  <si>
    <t>del 8 al 14</t>
  </si>
  <si>
    <t>del 15 al 21</t>
  </si>
  <si>
    <t>del 22 al 28</t>
  </si>
  <si>
    <t>semanal</t>
  </si>
  <si>
    <t>Promedio MENSUAL</t>
  </si>
  <si>
    <t xml:space="preserve"> BH Dia de Transmision</t>
  </si>
  <si>
    <t>BH Lectura de Transmision</t>
  </si>
  <si>
    <t>% Error</t>
  </si>
  <si>
    <t xml:space="preserve"> 01/09/2014 </t>
  </si>
  <si>
    <t>09-04/08:44:00</t>
  </si>
  <si>
    <t>09-03/09:14:00</t>
  </si>
  <si>
    <t>09-02/09:28:00</t>
  </si>
  <si>
    <t>09-08/09:00:00</t>
  </si>
  <si>
    <t>09-07/09:00:00</t>
  </si>
  <si>
    <t>09-06/09:00:00</t>
  </si>
  <si>
    <t>09-05/09:00:00</t>
  </si>
  <si>
    <t xml:space="preserve"> 08/09/2014 </t>
  </si>
  <si>
    <t xml:space="preserve"> 07/09/2014 </t>
  </si>
  <si>
    <t xml:space="preserve"> 06/09/2014 </t>
  </si>
  <si>
    <t xml:space="preserve"> 05/09/2014 </t>
  </si>
  <si>
    <t xml:space="preserve"> 04/09/2014 </t>
  </si>
  <si>
    <t xml:space="preserve"> 03/09/2014 </t>
  </si>
  <si>
    <t xml:space="preserve"> 02/09/2014 </t>
  </si>
  <si>
    <t xml:space="preserve">09/09/2014 09:14:47 161746 </t>
  </si>
  <si>
    <t xml:space="preserve">09/08/2014 09:22:58 145073 </t>
  </si>
  <si>
    <t xml:space="preserve">09/07/2014 09:19:03 133203 </t>
  </si>
  <si>
    <t xml:space="preserve">09/06/2014 09:06:11 122138 </t>
  </si>
  <si>
    <t xml:space="preserve">09/05/2014 09:22:38 104643 </t>
  </si>
  <si>
    <t xml:space="preserve">09/04/2014 09:17:32 85000 </t>
  </si>
  <si>
    <t xml:space="preserve">09/03/2014 09:50:23 63580 </t>
  </si>
  <si>
    <t xml:space="preserve">09/02/2014 09:25:48 57178 </t>
  </si>
  <si>
    <t xml:space="preserve">09/01/2014 09:12:36 38724 </t>
  </si>
  <si>
    <t xml:space="preserve">09/09/2014 09:57:41 166507 </t>
  </si>
  <si>
    <t xml:space="preserve">09/08/2014 09:31:18 163204 </t>
  </si>
  <si>
    <t xml:space="preserve">09/07/2014 09:19:14 161276 </t>
  </si>
  <si>
    <t xml:space="preserve">09/06/2014 10:19:11 159562 </t>
  </si>
  <si>
    <t xml:space="preserve">09/05/2014 09:24:05 156241 </t>
  </si>
  <si>
    <t xml:space="preserve">09/04/2014 09:14:57 153082 </t>
  </si>
  <si>
    <t xml:space="preserve">09/03/2014 10:30:01 149960 </t>
  </si>
  <si>
    <t xml:space="preserve"> 30/09/2014 </t>
  </si>
  <si>
    <t xml:space="preserve"> 29/09/2014 </t>
  </si>
  <si>
    <t xml:space="preserve"> 28/09/2014 </t>
  </si>
  <si>
    <t xml:space="preserve"> 27/09/2014 </t>
  </si>
  <si>
    <t xml:space="preserve"> 26/09/2014 </t>
  </si>
  <si>
    <t xml:space="preserve"> 25/09/2014 </t>
  </si>
  <si>
    <t xml:space="preserve"> 24/09/2014 </t>
  </si>
  <si>
    <t xml:space="preserve"> 23/09/2014 </t>
  </si>
  <si>
    <t xml:space="preserve"> 22/09/2014 </t>
  </si>
  <si>
    <t xml:space="preserve"> 21/09/2014 </t>
  </si>
  <si>
    <t xml:space="preserve"> 20/09/2014 </t>
  </si>
  <si>
    <t xml:space="preserve"> 19/09/2014 </t>
  </si>
  <si>
    <t xml:space="preserve"> 18/09/2014 </t>
  </si>
  <si>
    <t xml:space="preserve"> 17/09/2014 </t>
  </si>
  <si>
    <t xml:space="preserve"> 16/09/2014 </t>
  </si>
  <si>
    <t xml:space="preserve"> 15/09/2014 </t>
  </si>
  <si>
    <t xml:space="preserve"> 14/09/2014 </t>
  </si>
  <si>
    <t xml:space="preserve"> 13/09/2014 </t>
  </si>
  <si>
    <t xml:space="preserve"> 12/09/2014 </t>
  </si>
  <si>
    <t xml:space="preserve"> 11/09/2014 </t>
  </si>
  <si>
    <t xml:space="preserve"> 10/09/2014 </t>
  </si>
  <si>
    <t xml:space="preserve"> 09/09/2014 </t>
  </si>
  <si>
    <t>09-15/09:00:00</t>
  </si>
  <si>
    <t>09-14/09:00:00</t>
  </si>
  <si>
    <t>09-13/09:00:00</t>
  </si>
  <si>
    <t>09-12/09:00:00</t>
  </si>
  <si>
    <t>09-11/09:00:00</t>
  </si>
  <si>
    <t>09-10/09:00:00</t>
  </si>
  <si>
    <t>09-09/09:00:00</t>
  </si>
  <si>
    <t>10-01/09:00:00</t>
  </si>
  <si>
    <t>09-30/09:00:00</t>
  </si>
  <si>
    <t>09-29/09:00:00</t>
  </si>
  <si>
    <t>09-28/09:00:00</t>
  </si>
  <si>
    <t>09-27/09:00:00</t>
  </si>
  <si>
    <t>09-25/09:00:00</t>
  </si>
  <si>
    <t>09-24/09:00:00</t>
  </si>
  <si>
    <t>09-23/09:00:00</t>
  </si>
  <si>
    <t>09-22/09:00:00</t>
  </si>
  <si>
    <t>09-21/09:00:00</t>
  </si>
  <si>
    <t>09-20/09:00:00</t>
  </si>
  <si>
    <t>09-19/09:00:00</t>
  </si>
  <si>
    <t>09-18/09:00:00</t>
  </si>
  <si>
    <t>09-17/09:00:00</t>
  </si>
  <si>
    <t>09-16/09:00:00</t>
  </si>
  <si>
    <t xml:space="preserve"> 01/10/2014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</si>
</sst>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35"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i/>
      <sz val="12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1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2"/>
      <color indexed="9"/>
      <name val="Calibri"/>
      <family val="2"/>
    </font>
    <font>
      <b/>
      <sz val="12"/>
      <color indexed="12"/>
      <name val="Arial"/>
      <family val="2"/>
    </font>
    <font>
      <sz val="10"/>
      <color indexed="63"/>
      <name val="Arial"/>
      <family val="2"/>
    </font>
    <font>
      <b/>
      <sz val="10"/>
      <color indexed="12"/>
      <name val="Arial"/>
      <family val="2"/>
    </font>
    <font>
      <b/>
      <sz val="11"/>
      <color indexed="9"/>
      <name val="Arial"/>
      <family val="2"/>
    </font>
    <font>
      <sz val="10"/>
      <color indexed="13"/>
      <name val="Arial"/>
      <family val="2"/>
    </font>
    <font>
      <sz val="11"/>
      <color indexed="15"/>
      <name val="Calibri"/>
      <family val="2"/>
    </font>
    <font>
      <b/>
      <sz val="10"/>
      <name val="Arial"/>
      <family val="2"/>
    </font>
    <font>
      <b/>
      <sz val="12"/>
      <color indexed="13"/>
      <name val="Arial"/>
      <family val="2"/>
    </font>
    <font>
      <b/>
      <sz val="24"/>
      <color indexed="9"/>
      <name val="Arial"/>
      <family val="2"/>
    </font>
    <font>
      <b/>
      <sz val="10"/>
      <color indexed="13"/>
      <name val="Arial"/>
      <family val="2"/>
    </font>
    <font>
      <i/>
      <sz val="11"/>
      <color indexed="9"/>
      <name val="Calibri"/>
      <family val="2"/>
    </font>
    <font>
      <sz val="10"/>
      <name val="Geneva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color theme="3" tint="0.39997558519241921"/>
      <name val="Arial"/>
      <family val="2"/>
    </font>
    <font>
      <sz val="8"/>
      <color rgb="FF000000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002060"/>
      <name val="Calibri"/>
      <family val="2"/>
      <scheme val="minor"/>
    </font>
    <font>
      <b/>
      <sz val="10"/>
      <color rgb="FF0070C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44" fontId="29" fillId="0" borderId="0" applyFont="0" applyFill="0" applyBorder="0" applyAlignment="0" applyProtection="0"/>
  </cellStyleXfs>
  <cellXfs count="203">
    <xf numFmtId="0" fontId="0" fillId="0" borderId="0" xfId="0"/>
    <xf numFmtId="0" fontId="1" fillId="2" borderId="0" xfId="0" applyFont="1" applyFill="1" applyBorder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1" fillId="2" borderId="4" xfId="0" applyFont="1" applyFill="1" applyBorder="1"/>
    <xf numFmtId="0" fontId="7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5" borderId="0" xfId="0" applyFill="1"/>
    <xf numFmtId="0" fontId="0" fillId="2" borderId="0" xfId="0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4" fillId="2" borderId="9" xfId="0" applyFont="1" applyFill="1" applyBorder="1" applyAlignment="1">
      <alignment horizontal="left"/>
    </xf>
    <xf numFmtId="0" fontId="0" fillId="2" borderId="9" xfId="0" applyFill="1" applyBorder="1"/>
    <xf numFmtId="0" fontId="10" fillId="2" borderId="9" xfId="0" applyFont="1" applyFill="1" applyBorder="1" applyAlignment="1">
      <alignment horizontal="center"/>
    </xf>
    <xf numFmtId="3" fontId="0" fillId="0" borderId="0" xfId="0" applyNumberFormat="1"/>
    <xf numFmtId="0" fontId="15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3" fontId="8" fillId="3" borderId="2" xfId="0" applyNumberFormat="1" applyFont="1" applyFill="1" applyBorder="1" applyAlignment="1">
      <alignment horizontal="center"/>
    </xf>
    <xf numFmtId="0" fontId="16" fillId="2" borderId="0" xfId="0" applyFont="1" applyFill="1" applyAlignment="1">
      <alignment vertic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4" fillId="3" borderId="2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11" xfId="0" applyFont="1" applyFill="1" applyBorder="1"/>
    <xf numFmtId="3" fontId="10" fillId="3" borderId="0" xfId="0" applyNumberFormat="1" applyFont="1" applyFill="1" applyAlignment="1">
      <alignment horizontal="center"/>
    </xf>
    <xf numFmtId="0" fontId="3" fillId="2" borderId="0" xfId="0" applyFont="1" applyFill="1"/>
    <xf numFmtId="0" fontId="18" fillId="2" borderId="0" xfId="0" applyFont="1" applyFill="1" applyAlignment="1">
      <alignment horizontal="right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0" fontId="5" fillId="2" borderId="0" xfId="0" applyFont="1" applyFill="1" applyAlignment="1"/>
    <xf numFmtId="17" fontId="3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 shrinkToFit="1"/>
    </xf>
    <xf numFmtId="4" fontId="3" fillId="2" borderId="3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0" fillId="0" borderId="16" xfId="0" applyBorder="1"/>
    <xf numFmtId="16" fontId="14" fillId="7" borderId="18" xfId="0" applyNumberFormat="1" applyFont="1" applyFill="1" applyBorder="1" applyAlignment="1">
      <alignment horizontal="center"/>
    </xf>
    <xf numFmtId="16" fontId="22" fillId="8" borderId="18" xfId="0" applyNumberFormat="1" applyFont="1" applyFill="1" applyBorder="1" applyAlignment="1">
      <alignment horizontal="center"/>
    </xf>
    <xf numFmtId="16" fontId="0" fillId="8" borderId="18" xfId="0" applyNumberForma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3" fontId="22" fillId="7" borderId="20" xfId="0" applyNumberFormat="1" applyFont="1" applyFill="1" applyBorder="1" applyAlignment="1">
      <alignment horizontal="center"/>
    </xf>
    <xf numFmtId="3" fontId="22" fillId="8" borderId="20" xfId="0" applyNumberFormat="1" applyFont="1" applyFill="1" applyBorder="1" applyAlignment="1">
      <alignment horizontal="center"/>
    </xf>
    <xf numFmtId="3" fontId="22" fillId="7" borderId="22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right"/>
    </xf>
    <xf numFmtId="3" fontId="0" fillId="7" borderId="0" xfId="0" applyNumberFormat="1" applyFill="1" applyBorder="1" applyAlignment="1">
      <alignment horizontal="center"/>
    </xf>
    <xf numFmtId="3" fontId="0" fillId="7" borderId="21" xfId="0" applyNumberFormat="1" applyFill="1" applyBorder="1" applyAlignment="1">
      <alignment horizontal="center"/>
    </xf>
    <xf numFmtId="3" fontId="0" fillId="7" borderId="25" xfId="0" applyNumberFormat="1" applyFill="1" applyBorder="1" applyAlignment="1">
      <alignment horizontal="center"/>
    </xf>
    <xf numFmtId="3" fontId="0" fillId="8" borderId="0" xfId="0" applyNumberFormat="1" applyFill="1" applyBorder="1" applyAlignment="1">
      <alignment horizontal="center"/>
    </xf>
    <xf numFmtId="3" fontId="0" fillId="8" borderId="21" xfId="0" applyNumberFormat="1" applyFill="1" applyBorder="1" applyAlignment="1">
      <alignment horizontal="center"/>
    </xf>
    <xf numFmtId="3" fontId="0" fillId="8" borderId="25" xfId="0" applyNumberFormat="1" applyFill="1" applyBorder="1" applyAlignment="1">
      <alignment horizontal="center"/>
    </xf>
    <xf numFmtId="3" fontId="0" fillId="7" borderId="23" xfId="0" applyNumberFormat="1" applyFill="1" applyBorder="1" applyAlignment="1">
      <alignment horizontal="center"/>
    </xf>
    <xf numFmtId="3" fontId="0" fillId="7" borderId="24" xfId="0" applyNumberFormat="1" applyFill="1" applyBorder="1" applyAlignment="1">
      <alignment horizontal="center"/>
    </xf>
    <xf numFmtId="3" fontId="0" fillId="7" borderId="26" xfId="0" applyNumberFormat="1" applyFill="1" applyBorder="1" applyAlignment="1">
      <alignment horizontal="center"/>
    </xf>
    <xf numFmtId="10" fontId="0" fillId="0" borderId="0" xfId="0" applyNumberFormat="1"/>
    <xf numFmtId="10" fontId="0" fillId="0" borderId="28" xfId="0" applyNumberFormat="1" applyBorder="1" applyAlignment="1">
      <alignment horizontal="center"/>
    </xf>
    <xf numFmtId="3" fontId="0" fillId="7" borderId="20" xfId="0" applyNumberFormat="1" applyFill="1" applyBorder="1" applyAlignment="1">
      <alignment horizontal="center"/>
    </xf>
    <xf numFmtId="3" fontId="0" fillId="8" borderId="20" xfId="0" applyNumberFormat="1" applyFill="1" applyBorder="1" applyAlignment="1">
      <alignment horizontal="center"/>
    </xf>
    <xf numFmtId="3" fontId="0" fillId="7" borderId="22" xfId="0" applyNumberFormat="1" applyFill="1" applyBorder="1" applyAlignment="1">
      <alignment horizontal="center"/>
    </xf>
    <xf numFmtId="10" fontId="0" fillId="7" borderId="29" xfId="0" applyNumberFormat="1" applyFill="1" applyBorder="1" applyAlignment="1">
      <alignment horizontal="center"/>
    </xf>
    <xf numFmtId="10" fontId="0" fillId="8" borderId="29" xfId="0" applyNumberFormat="1" applyFill="1" applyBorder="1" applyAlignment="1">
      <alignment horizontal="center"/>
    </xf>
    <xf numFmtId="10" fontId="0" fillId="7" borderId="30" xfId="0" applyNumberFormat="1" applyFill="1" applyBorder="1" applyAlignment="1">
      <alignment horizontal="center"/>
    </xf>
    <xf numFmtId="10" fontId="0" fillId="7" borderId="12" xfId="0" applyNumberFormat="1" applyFill="1" applyBorder="1" applyAlignment="1">
      <alignment horizontal="center"/>
    </xf>
    <xf numFmtId="10" fontId="0" fillId="7" borderId="14" xfId="0" applyNumberFormat="1" applyFill="1" applyBorder="1" applyAlignment="1">
      <alignment horizontal="center"/>
    </xf>
    <xf numFmtId="10" fontId="20" fillId="7" borderId="13" xfId="0" applyNumberFormat="1" applyFont="1" applyFill="1" applyBorder="1" applyAlignment="1">
      <alignment horizontal="center"/>
    </xf>
    <xf numFmtId="10" fontId="0" fillId="8" borderId="12" xfId="0" applyNumberFormat="1" applyFill="1" applyBorder="1" applyAlignment="1">
      <alignment horizontal="center"/>
    </xf>
    <xf numFmtId="10" fontId="20" fillId="8" borderId="13" xfId="0" applyNumberFormat="1" applyFont="1" applyFill="1" applyBorder="1" applyAlignment="1">
      <alignment horizontal="center"/>
    </xf>
    <xf numFmtId="10" fontId="0" fillId="8" borderId="14" xfId="0" applyNumberFormat="1" applyFill="1" applyBorder="1" applyAlignment="1">
      <alignment horizontal="center"/>
    </xf>
    <xf numFmtId="10" fontId="20" fillId="7" borderId="15" xfId="0" applyNumberFormat="1" applyFont="1" applyFill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8" borderId="30" xfId="0" applyNumberFormat="1" applyFill="1" applyBorder="1" applyAlignment="1">
      <alignment horizontal="center"/>
    </xf>
    <xf numFmtId="10" fontId="20" fillId="8" borderId="15" xfId="0" applyNumberFormat="1" applyFont="1" applyFill="1" applyBorder="1" applyAlignment="1">
      <alignment horizontal="center"/>
    </xf>
    <xf numFmtId="0" fontId="14" fillId="0" borderId="17" xfId="0" applyFont="1" applyBorder="1" applyAlignment="1">
      <alignment horizontal="center"/>
    </xf>
    <xf numFmtId="3" fontId="23" fillId="0" borderId="27" xfId="0" applyNumberFormat="1" applyFont="1" applyBorder="1" applyAlignment="1">
      <alignment horizontal="right"/>
    </xf>
    <xf numFmtId="0" fontId="0" fillId="0" borderId="16" xfId="0" applyBorder="1" applyAlignment="1">
      <alignment horizontal="center"/>
    </xf>
    <xf numFmtId="10" fontId="0" fillId="0" borderId="29" xfId="0" applyNumberFormat="1" applyBorder="1" applyAlignment="1">
      <alignment horizontal="center" vertical="center" wrapText="1"/>
    </xf>
    <xf numFmtId="10" fontId="24" fillId="6" borderId="30" xfId="0" applyNumberFormat="1" applyFont="1" applyFill="1" applyBorder="1" applyAlignment="1">
      <alignment horizontal="center"/>
    </xf>
    <xf numFmtId="16" fontId="25" fillId="9" borderId="19" xfId="0" applyNumberFormat="1" applyFont="1" applyFill="1" applyBorder="1" applyAlignment="1">
      <alignment horizontal="center"/>
    </xf>
    <xf numFmtId="0" fontId="0" fillId="0" borderId="32" xfId="0" applyFont="1" applyBorder="1" applyAlignment="1">
      <alignment horizontal="left"/>
    </xf>
    <xf numFmtId="0" fontId="0" fillId="5" borderId="32" xfId="0" applyFont="1" applyFill="1" applyBorder="1" applyAlignment="1">
      <alignment horizontal="left"/>
    </xf>
    <xf numFmtId="0" fontId="27" fillId="10" borderId="32" xfId="0" applyFont="1" applyFill="1" applyBorder="1" applyAlignment="1">
      <alignment horizontal="left"/>
    </xf>
    <xf numFmtId="0" fontId="27" fillId="10" borderId="32" xfId="0" applyFont="1" applyFill="1" applyBorder="1" applyAlignment="1">
      <alignment horizontal="left" vertical="center"/>
    </xf>
    <xf numFmtId="22" fontId="27" fillId="10" borderId="32" xfId="0" applyNumberFormat="1" applyFont="1" applyFill="1" applyBorder="1" applyAlignment="1">
      <alignment horizontal="left" vertical="center"/>
    </xf>
    <xf numFmtId="0" fontId="0" fillId="13" borderId="32" xfId="0" applyFont="1" applyFill="1" applyBorder="1" applyAlignment="1">
      <alignment horizontal="right"/>
    </xf>
    <xf numFmtId="22" fontId="27" fillId="10" borderId="32" xfId="0" applyNumberFormat="1" applyFont="1" applyFill="1" applyBorder="1" applyAlignment="1">
      <alignment horizontal="left"/>
    </xf>
    <xf numFmtId="0" fontId="27" fillId="10" borderId="34" xfId="0" applyFont="1" applyFill="1" applyBorder="1" applyAlignment="1">
      <alignment horizontal="left"/>
    </xf>
    <xf numFmtId="0" fontId="0" fillId="13" borderId="34" xfId="0" applyFont="1" applyFill="1" applyBorder="1" applyAlignment="1">
      <alignment horizontal="right"/>
    </xf>
    <xf numFmtId="0" fontId="0" fillId="13" borderId="41" xfId="0" applyFont="1" applyFill="1" applyBorder="1" applyAlignment="1">
      <alignment horizontal="right"/>
    </xf>
    <xf numFmtId="0" fontId="0" fillId="0" borderId="33" xfId="0" applyFont="1" applyBorder="1" applyAlignment="1">
      <alignment horizontal="left"/>
    </xf>
    <xf numFmtId="22" fontId="28" fillId="10" borderId="32" xfId="0" applyNumberFormat="1" applyFont="1" applyFill="1" applyBorder="1" applyAlignment="1">
      <alignment vertical="center"/>
    </xf>
    <xf numFmtId="0" fontId="27" fillId="10" borderId="32" xfId="0" applyFont="1" applyFill="1" applyBorder="1" applyAlignment="1">
      <alignment horizontal="left" vertical="center" indent="1"/>
    </xf>
    <xf numFmtId="22" fontId="27" fillId="10" borderId="32" xfId="0" applyNumberFormat="1" applyFont="1" applyFill="1" applyBorder="1"/>
    <xf numFmtId="0" fontId="0" fillId="0" borderId="20" xfId="0" applyBorder="1" applyAlignment="1"/>
    <xf numFmtId="0" fontId="0" fillId="0" borderId="0" xfId="0" applyBorder="1" applyAlignment="1"/>
    <xf numFmtId="0" fontId="0" fillId="0" borderId="21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0" fillId="0" borderId="40" xfId="0" applyBorder="1" applyAlignment="1"/>
    <xf numFmtId="0" fontId="0" fillId="0" borderId="0" xfId="0" applyBorder="1"/>
    <xf numFmtId="0" fontId="26" fillId="10" borderId="0" xfId="0" applyFont="1" applyFill="1" applyBorder="1" applyAlignment="1">
      <alignment horizontal="left" vertical="center" indent="1"/>
    </xf>
    <xf numFmtId="22" fontId="26" fillId="10" borderId="0" xfId="0" applyNumberFormat="1" applyFont="1" applyFill="1" applyBorder="1" applyAlignment="1">
      <alignment horizontal="left" vertical="center" indent="1"/>
    </xf>
    <xf numFmtId="22" fontId="28" fillId="13" borderId="32" xfId="0" applyNumberFormat="1" applyFont="1" applyFill="1" applyBorder="1" applyAlignment="1">
      <alignment horizontal="right" vertical="center"/>
    </xf>
    <xf numFmtId="0" fontId="28" fillId="0" borderId="32" xfId="0" applyFont="1" applyFill="1" applyBorder="1" applyAlignment="1">
      <alignment vertical="center"/>
    </xf>
    <xf numFmtId="22" fontId="26" fillId="10" borderId="32" xfId="0" applyNumberFormat="1" applyFont="1" applyFill="1" applyBorder="1" applyAlignment="1">
      <alignment horizontal="left" vertical="center" indent="1"/>
    </xf>
    <xf numFmtId="22" fontId="27" fillId="10" borderId="32" xfId="0" applyNumberFormat="1" applyFont="1" applyFill="1" applyBorder="1" applyAlignment="1">
      <alignment horizontal="left" vertical="center" indent="1"/>
    </xf>
    <xf numFmtId="0" fontId="0" fillId="0" borderId="41" xfId="0" applyBorder="1"/>
    <xf numFmtId="0" fontId="0" fillId="14" borderId="41" xfId="0" applyFill="1" applyBorder="1"/>
    <xf numFmtId="22" fontId="26" fillId="14" borderId="32" xfId="0" applyNumberFormat="1" applyFont="1" applyFill="1" applyBorder="1" applyAlignment="1">
      <alignment horizontal="left" vertical="center" indent="1"/>
    </xf>
    <xf numFmtId="22" fontId="27" fillId="10" borderId="33" xfId="0" applyNumberFormat="1" applyFont="1" applyFill="1" applyBorder="1" applyAlignment="1">
      <alignment horizontal="left" vertical="center"/>
    </xf>
    <xf numFmtId="0" fontId="27" fillId="10" borderId="33" xfId="0" applyFont="1" applyFill="1" applyBorder="1" applyAlignment="1">
      <alignment horizontal="left" vertical="center"/>
    </xf>
    <xf numFmtId="0" fontId="28" fillId="10" borderId="32" xfId="0" applyFont="1" applyFill="1" applyBorder="1" applyAlignment="1">
      <alignment vertical="center"/>
    </xf>
    <xf numFmtId="22" fontId="27" fillId="14" borderId="32" xfId="0" applyNumberFormat="1" applyFont="1" applyFill="1" applyBorder="1" applyAlignment="1">
      <alignment horizontal="left"/>
    </xf>
    <xf numFmtId="0" fontId="27" fillId="14" borderId="32" xfId="0" applyFont="1" applyFill="1" applyBorder="1" applyAlignment="1">
      <alignment horizontal="left"/>
    </xf>
    <xf numFmtId="22" fontId="27" fillId="10" borderId="32" xfId="0" applyNumberFormat="1" applyFont="1" applyFill="1" applyBorder="1" applyAlignment="1"/>
    <xf numFmtId="22" fontId="28" fillId="10" borderId="41" xfId="0" applyNumberFormat="1" applyFont="1" applyFill="1" applyBorder="1" applyAlignment="1">
      <alignment vertical="center"/>
    </xf>
    <xf numFmtId="22" fontId="27" fillId="14" borderId="32" xfId="0" applyNumberFormat="1" applyFont="1" applyFill="1" applyBorder="1"/>
    <xf numFmtId="0" fontId="27" fillId="14" borderId="32" xfId="0" applyFont="1" applyFill="1" applyBorder="1" applyAlignment="1">
      <alignment horizontal="left" vertical="center" indent="1"/>
    </xf>
    <xf numFmtId="22" fontId="0" fillId="0" borderId="32" xfId="0" applyNumberFormat="1" applyBorder="1"/>
    <xf numFmtId="22" fontId="0" fillId="5" borderId="32" xfId="0" applyNumberFormat="1" applyFill="1" applyBorder="1"/>
    <xf numFmtId="0" fontId="0" fillId="0" borderId="0" xfId="0" applyFill="1"/>
    <xf numFmtId="22" fontId="27" fillId="10" borderId="33" xfId="0" applyNumberFormat="1" applyFont="1" applyFill="1" applyBorder="1" applyAlignment="1">
      <alignment horizontal="left"/>
    </xf>
    <xf numFmtId="0" fontId="27" fillId="10" borderId="33" xfId="0" applyFont="1" applyFill="1" applyBorder="1" applyAlignment="1">
      <alignment horizontal="left"/>
    </xf>
    <xf numFmtId="22" fontId="28" fillId="14" borderId="20" xfId="0" applyNumberFormat="1" applyFont="1" applyFill="1" applyBorder="1" applyAlignment="1">
      <alignment vertical="center"/>
    </xf>
    <xf numFmtId="22" fontId="28" fillId="14" borderId="0" xfId="0" applyNumberFormat="1" applyFont="1" applyFill="1" applyBorder="1" applyAlignment="1">
      <alignment vertical="center"/>
    </xf>
    <xf numFmtId="22" fontId="27" fillId="14" borderId="32" xfId="0" applyNumberFormat="1" applyFont="1" applyFill="1" applyBorder="1" applyAlignment="1">
      <alignment horizontal="left" vertical="center" indent="1"/>
    </xf>
    <xf numFmtId="22" fontId="27" fillId="14" borderId="32" xfId="0" applyNumberFormat="1" applyFont="1" applyFill="1" applyBorder="1" applyAlignment="1">
      <alignment horizontal="left" vertical="center"/>
    </xf>
    <xf numFmtId="0" fontId="27" fillId="14" borderId="32" xfId="0" applyFont="1" applyFill="1" applyBorder="1" applyAlignment="1">
      <alignment horizontal="left" vertical="center"/>
    </xf>
    <xf numFmtId="42" fontId="21" fillId="0" borderId="0" xfId="2" applyNumberFormat="1" applyFont="1" applyAlignment="1">
      <alignment horizontal="center"/>
    </xf>
    <xf numFmtId="42" fontId="21" fillId="0" borderId="0" xfId="2" applyNumberFormat="1" applyFont="1"/>
    <xf numFmtId="42" fontId="21" fillId="7" borderId="0" xfId="2" applyNumberFormat="1" applyFont="1" applyFill="1" applyBorder="1" applyAlignment="1">
      <alignment horizontal="center"/>
    </xf>
    <xf numFmtId="3" fontId="30" fillId="8" borderId="0" xfId="0" applyNumberFormat="1" applyFont="1" applyFill="1" applyBorder="1" applyAlignment="1">
      <alignment horizontal="center"/>
    </xf>
    <xf numFmtId="3" fontId="31" fillId="3" borderId="0" xfId="0" applyNumberFormat="1" applyFont="1" applyFill="1" applyAlignment="1">
      <alignment horizontal="center"/>
    </xf>
    <xf numFmtId="3" fontId="32" fillId="3" borderId="0" xfId="0" applyNumberFormat="1" applyFont="1" applyFill="1" applyAlignment="1">
      <alignment horizontal="center"/>
    </xf>
    <xf numFmtId="0" fontId="30" fillId="0" borderId="0" xfId="0" applyFont="1"/>
    <xf numFmtId="0" fontId="0" fillId="14" borderId="0" xfId="0" applyFill="1"/>
    <xf numFmtId="3" fontId="33" fillId="0" borderId="0" xfId="0" applyNumberFormat="1" applyFont="1"/>
    <xf numFmtId="3" fontId="34" fillId="7" borderId="20" xfId="0" applyNumberFormat="1" applyFont="1" applyFill="1" applyBorder="1" applyAlignment="1">
      <alignment horizontal="center"/>
    </xf>
    <xf numFmtId="3" fontId="34" fillId="8" borderId="20" xfId="0" applyNumberFormat="1" applyFont="1" applyFill="1" applyBorder="1" applyAlignment="1">
      <alignment horizontal="center"/>
    </xf>
    <xf numFmtId="0" fontId="0" fillId="12" borderId="33" xfId="0" applyFont="1" applyFill="1" applyBorder="1" applyAlignment="1">
      <alignment horizontal="center" vertical="center" wrapText="1"/>
    </xf>
    <xf numFmtId="0" fontId="0" fillId="12" borderId="25" xfId="0" applyFont="1" applyFill="1" applyBorder="1" applyAlignment="1">
      <alignment horizontal="center" vertical="center" wrapText="1"/>
    </xf>
    <xf numFmtId="0" fontId="0" fillId="12" borderId="34" xfId="0" applyFont="1" applyFill="1" applyBorder="1" applyAlignment="1">
      <alignment horizontal="center" vertical="center" wrapText="1"/>
    </xf>
    <xf numFmtId="0" fontId="21" fillId="11" borderId="33" xfId="0" applyFont="1" applyFill="1" applyBorder="1" applyAlignment="1">
      <alignment horizontal="center" vertical="center" wrapText="1"/>
    </xf>
    <xf numFmtId="0" fontId="21" fillId="11" borderId="25" xfId="0" applyFont="1" applyFill="1" applyBorder="1" applyAlignment="1">
      <alignment horizontal="center" vertical="center" wrapText="1"/>
    </xf>
    <xf numFmtId="0" fontId="21" fillId="11" borderId="34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left" vertical="center" wrapText="1"/>
    </xf>
    <xf numFmtId="0" fontId="3" fillId="2" borderId="31" xfId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0" xfId="0" applyAlignment="1">
      <alignment horizontal="center"/>
    </xf>
    <xf numFmtId="22" fontId="27" fillId="10" borderId="35" xfId="0" applyNumberFormat="1" applyFont="1" applyFill="1" applyBorder="1" applyAlignment="1">
      <alignment horizontal="center" vertical="center"/>
    </xf>
    <xf numFmtId="22" fontId="27" fillId="10" borderId="36" xfId="0" applyNumberFormat="1" applyFont="1" applyFill="1" applyBorder="1" applyAlignment="1">
      <alignment horizontal="center" vertical="center"/>
    </xf>
    <xf numFmtId="22" fontId="27" fillId="10" borderId="37" xfId="0" applyNumberFormat="1" applyFont="1" applyFill="1" applyBorder="1" applyAlignment="1">
      <alignment horizontal="center" vertical="center"/>
    </xf>
    <xf numFmtId="22" fontId="27" fillId="10" borderId="20" xfId="0" applyNumberFormat="1" applyFont="1" applyFill="1" applyBorder="1" applyAlignment="1">
      <alignment horizontal="center" vertical="center"/>
    </xf>
    <xf numFmtId="22" fontId="27" fillId="10" borderId="0" xfId="0" applyNumberFormat="1" applyFont="1" applyFill="1" applyBorder="1" applyAlignment="1">
      <alignment horizontal="center" vertical="center"/>
    </xf>
    <xf numFmtId="22" fontId="27" fillId="10" borderId="21" xfId="0" applyNumberFormat="1" applyFont="1" applyFill="1" applyBorder="1" applyAlignment="1">
      <alignment horizontal="center" vertical="center"/>
    </xf>
    <xf numFmtId="22" fontId="27" fillId="10" borderId="38" xfId="0" applyNumberFormat="1" applyFont="1" applyFill="1" applyBorder="1" applyAlignment="1">
      <alignment horizontal="center" vertical="center"/>
    </xf>
    <xf numFmtId="22" fontId="27" fillId="10" borderId="39" xfId="0" applyNumberFormat="1" applyFont="1" applyFill="1" applyBorder="1" applyAlignment="1">
      <alignment horizontal="center" vertical="center"/>
    </xf>
    <xf numFmtId="22" fontId="27" fillId="10" borderId="40" xfId="0" applyNumberFormat="1" applyFont="1" applyFill="1" applyBorder="1" applyAlignment="1">
      <alignment horizontal="center" vertical="center"/>
    </xf>
    <xf numFmtId="22" fontId="27" fillId="10" borderId="32" xfId="0" applyNumberFormat="1" applyFont="1" applyFill="1" applyBorder="1" applyAlignment="1">
      <alignment horizontal="center" vertical="center"/>
    </xf>
    <xf numFmtId="0" fontId="0" fillId="12" borderId="32" xfId="0" applyFont="1" applyFill="1" applyBorder="1" applyAlignment="1">
      <alignment horizontal="center" vertical="center" wrapText="1"/>
    </xf>
    <xf numFmtId="0" fontId="21" fillId="11" borderId="32" xfId="0" applyFont="1" applyFill="1" applyBorder="1" applyAlignment="1">
      <alignment horizontal="center" vertical="center" wrapText="1"/>
    </xf>
    <xf numFmtId="22" fontId="27" fillId="10" borderId="34" xfId="0" applyNumberFormat="1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_FIN-003" xfId="1"/>
  </cellStyles>
  <dxfs count="0"/>
  <tableStyles count="0" defaultTableStyle="TableStyleMedium9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34"/>
  <sheetViews>
    <sheetView tabSelected="1" view="pageBreakPreview" zoomScale="80" zoomScaleNormal="100" zoomScaleSheetLayoutView="80" workbookViewId="0">
      <pane xSplit="3" ySplit="3" topLeftCell="Z4" activePane="bottomRight" state="frozen"/>
      <selection pane="topRight" activeCell="C1" sqref="C1"/>
      <selection pane="bottomLeft" activeCell="A4" sqref="A4"/>
      <selection pane="bottomRight" activeCell="AJ2" sqref="AJ2"/>
    </sheetView>
  </sheetViews>
  <sheetFormatPr baseColWidth="10" defaultRowHeight="15"/>
  <cols>
    <col min="1" max="1" width="2" customWidth="1"/>
    <col min="3" max="3" width="14.42578125" style="66" bestFit="1" customWidth="1"/>
    <col min="23" max="28" width="11.5703125" bestFit="1" customWidth="1"/>
    <col min="29" max="29" width="12.28515625" bestFit="1" customWidth="1"/>
    <col min="30" max="35" width="11.5703125" bestFit="1" customWidth="1"/>
    <col min="36" max="36" width="11.42578125" customWidth="1"/>
    <col min="37" max="37" width="11.7109375" customWidth="1"/>
    <col min="38" max="38" width="11.5703125" style="61" bestFit="1" customWidth="1"/>
    <col min="39" max="39" width="12.28515625" style="61" bestFit="1" customWidth="1"/>
    <col min="40" max="40" width="2.7109375" customWidth="1"/>
    <col min="41" max="41" width="1" customWidth="1"/>
    <col min="42" max="42" width="14.140625" style="151" bestFit="1" customWidth="1"/>
  </cols>
  <sheetData>
    <row r="1" spans="2:44" s="55" customFormat="1" ht="36" customHeight="1">
      <c r="C1" s="66"/>
      <c r="AL1" s="61"/>
      <c r="AM1" s="98" t="s">
        <v>134</v>
      </c>
      <c r="AP1" s="150"/>
    </row>
    <row r="2" spans="2:44" s="55" customFormat="1" ht="16.5" thickBot="1">
      <c r="B2" s="56" t="s">
        <v>90</v>
      </c>
      <c r="C2" s="62">
        <v>1</v>
      </c>
      <c r="D2" s="55">
        <f>C2+1</f>
        <v>2</v>
      </c>
      <c r="E2" s="55">
        <f t="shared" ref="E2:AI2" si="0">D2+1</f>
        <v>3</v>
      </c>
      <c r="F2" s="55">
        <f t="shared" si="0"/>
        <v>4</v>
      </c>
      <c r="G2" s="55">
        <f t="shared" si="0"/>
        <v>5</v>
      </c>
      <c r="H2" s="55">
        <f t="shared" si="0"/>
        <v>6</v>
      </c>
      <c r="I2" s="55">
        <f t="shared" si="0"/>
        <v>7</v>
      </c>
      <c r="J2" s="55">
        <f t="shared" si="0"/>
        <v>8</v>
      </c>
      <c r="K2" s="55">
        <f t="shared" si="0"/>
        <v>9</v>
      </c>
      <c r="L2" s="55">
        <f t="shared" si="0"/>
        <v>10</v>
      </c>
      <c r="M2" s="55">
        <f t="shared" si="0"/>
        <v>11</v>
      </c>
      <c r="N2" s="55">
        <f t="shared" si="0"/>
        <v>12</v>
      </c>
      <c r="O2" s="55">
        <f t="shared" si="0"/>
        <v>13</v>
      </c>
      <c r="P2" s="55">
        <f t="shared" si="0"/>
        <v>14</v>
      </c>
      <c r="Q2" s="55">
        <f t="shared" si="0"/>
        <v>15</v>
      </c>
      <c r="R2" s="55">
        <f t="shared" si="0"/>
        <v>16</v>
      </c>
      <c r="S2" s="55">
        <f t="shared" si="0"/>
        <v>17</v>
      </c>
      <c r="T2" s="55">
        <f t="shared" si="0"/>
        <v>18</v>
      </c>
      <c r="U2" s="55">
        <f t="shared" si="0"/>
        <v>19</v>
      </c>
      <c r="V2" s="55">
        <f>U2+1</f>
        <v>20</v>
      </c>
      <c r="W2" s="55">
        <f t="shared" si="0"/>
        <v>21</v>
      </c>
      <c r="X2" s="55">
        <f t="shared" si="0"/>
        <v>22</v>
      </c>
      <c r="Y2" s="55">
        <f t="shared" si="0"/>
        <v>23</v>
      </c>
      <c r="Z2" s="55">
        <f t="shared" si="0"/>
        <v>24</v>
      </c>
      <c r="AA2" s="55">
        <f t="shared" si="0"/>
        <v>25</v>
      </c>
      <c r="AB2" s="55">
        <f t="shared" si="0"/>
        <v>26</v>
      </c>
      <c r="AC2" s="55">
        <f t="shared" si="0"/>
        <v>27</v>
      </c>
      <c r="AD2" s="55">
        <f t="shared" si="0"/>
        <v>28</v>
      </c>
      <c r="AE2" s="55">
        <f t="shared" si="0"/>
        <v>29</v>
      </c>
      <c r="AF2" s="55">
        <f t="shared" si="0"/>
        <v>30</v>
      </c>
      <c r="AG2" s="55">
        <f>AF2+1</f>
        <v>31</v>
      </c>
      <c r="AH2" s="55">
        <f t="shared" si="0"/>
        <v>32</v>
      </c>
      <c r="AI2" s="55">
        <f t="shared" si="0"/>
        <v>33</v>
      </c>
      <c r="AK2" s="55" t="s">
        <v>126</v>
      </c>
      <c r="AL2" s="61" t="s">
        <v>125</v>
      </c>
      <c r="AM2" s="99">
        <f>AO2</f>
        <v>-4.36805749940458E-3</v>
      </c>
      <c r="AO2" s="55">
        <f>AVERAGE(AO4:AO28)</f>
        <v>-4.36805749940458E-3</v>
      </c>
      <c r="AP2" s="150"/>
    </row>
    <row r="3" spans="2:44" ht="15.75" thickBot="1">
      <c r="B3" s="95" t="s">
        <v>89</v>
      </c>
      <c r="C3" s="96" t="s">
        <v>124</v>
      </c>
      <c r="D3" s="97" t="s">
        <v>91</v>
      </c>
      <c r="E3" s="97" t="s">
        <v>92</v>
      </c>
      <c r="F3" s="97" t="s">
        <v>93</v>
      </c>
      <c r="G3" s="97" t="s">
        <v>94</v>
      </c>
      <c r="H3" s="97" t="s">
        <v>95</v>
      </c>
      <c r="I3" s="97" t="s">
        <v>96</v>
      </c>
      <c r="J3" s="97" t="s">
        <v>97</v>
      </c>
      <c r="K3" s="97" t="s">
        <v>98</v>
      </c>
      <c r="L3" s="97" t="s">
        <v>99</v>
      </c>
      <c r="M3" s="97" t="s">
        <v>100</v>
      </c>
      <c r="N3" s="97" t="s">
        <v>101</v>
      </c>
      <c r="O3" s="97" t="s">
        <v>102</v>
      </c>
      <c r="P3" s="97" t="s">
        <v>103</v>
      </c>
      <c r="Q3" s="97" t="s">
        <v>104</v>
      </c>
      <c r="R3" s="97" t="s">
        <v>105</v>
      </c>
      <c r="S3" s="97" t="s">
        <v>106</v>
      </c>
      <c r="T3" s="97" t="s">
        <v>107</v>
      </c>
      <c r="U3" s="97" t="s">
        <v>108</v>
      </c>
      <c r="V3" s="97" t="s">
        <v>109</v>
      </c>
      <c r="W3" s="97" t="s">
        <v>110</v>
      </c>
      <c r="X3" s="97" t="s">
        <v>111</v>
      </c>
      <c r="Y3" s="97" t="s">
        <v>112</v>
      </c>
      <c r="Z3" s="97" t="s">
        <v>113</v>
      </c>
      <c r="AA3" s="97" t="s">
        <v>114</v>
      </c>
      <c r="AB3" s="97" t="s">
        <v>115</v>
      </c>
      <c r="AC3" s="97" t="s">
        <v>116</v>
      </c>
      <c r="AD3" s="97" t="s">
        <v>122</v>
      </c>
      <c r="AE3" s="97" t="s">
        <v>117</v>
      </c>
      <c r="AF3" s="97" t="s">
        <v>118</v>
      </c>
      <c r="AG3" s="97" t="s">
        <v>119</v>
      </c>
      <c r="AH3" s="97" t="s">
        <v>120</v>
      </c>
      <c r="AI3" s="97" t="s">
        <v>121</v>
      </c>
      <c r="AJ3" s="97" t="s">
        <v>123</v>
      </c>
      <c r="AK3" s="57"/>
      <c r="AL3" s="77"/>
    </row>
    <row r="4" spans="2:44" ht="15.75" thickBot="1">
      <c r="B4" s="58">
        <f t="shared" ref="B4:B31" si="1">B5+1</f>
        <v>41912</v>
      </c>
      <c r="C4" s="63">
        <f>PIQ!N9</f>
        <v>117535.23300000001</v>
      </c>
      <c r="D4" s="67">
        <f>'AERnn C'!U7</f>
        <v>544</v>
      </c>
      <c r="E4" s="67">
        <f>'AER S'!U7</f>
        <v>279</v>
      </c>
      <c r="F4" s="67">
        <f>Avery!U7</f>
        <v>3586</v>
      </c>
      <c r="G4" s="67">
        <f>Beach!U7</f>
        <v>22</v>
      </c>
      <c r="H4" s="67">
        <f>Bravo!U7</f>
        <v>0</v>
      </c>
      <c r="I4" s="67">
        <f>Comex!U7</f>
        <v>25161</v>
      </c>
      <c r="J4" s="67">
        <f>Copper!U7</f>
        <v>54</v>
      </c>
      <c r="K4" s="67">
        <f>Crown!U7</f>
        <v>1103</v>
      </c>
      <c r="L4" s="67">
        <f>DREnc!U7</f>
        <v>1236</v>
      </c>
      <c r="M4" s="67">
        <f>Eaton!U7</f>
        <v>305</v>
      </c>
      <c r="N4" s="67">
        <f>Elicamex!U7</f>
        <v>227</v>
      </c>
      <c r="O4" s="67">
        <f>Euro!U7</f>
        <v>4102</v>
      </c>
      <c r="P4" s="67">
        <f>Foam!U7</f>
        <v>5957</v>
      </c>
      <c r="Q4" s="67">
        <f>Fracsa!U7</f>
        <v>9350</v>
      </c>
      <c r="R4" s="67">
        <f>Hitachi!U7</f>
        <v>1624</v>
      </c>
      <c r="S4" s="67">
        <f>Ipc!U7</f>
        <v>2339</v>
      </c>
      <c r="T4" s="67">
        <f>Jafra!U7</f>
        <v>1787</v>
      </c>
      <c r="U4" s="67">
        <f>'KH Méx'!U7</f>
        <v>79</v>
      </c>
      <c r="V4" s="67">
        <f>Kluber!U7</f>
        <v>215</v>
      </c>
      <c r="W4" s="67">
        <f>Messier!U7</f>
        <v>1108</v>
      </c>
      <c r="X4" s="67">
        <f>Metokote!U7</f>
        <v>1388</v>
      </c>
      <c r="Y4" s="67">
        <f>Mpi!U7</f>
        <v>0</v>
      </c>
      <c r="Z4" s="67">
        <f>Narmex!U7</f>
        <v>1711</v>
      </c>
      <c r="AA4" s="67">
        <f>Norgren!U7</f>
        <v>611</v>
      </c>
      <c r="AB4" s="67">
        <f>Rohm!U7</f>
        <v>1544</v>
      </c>
      <c r="AC4" s="67">
        <f>Ronal!U7</f>
        <v>21672</v>
      </c>
      <c r="AD4" s="67">
        <f>Samsung!U7</f>
        <v>16464</v>
      </c>
      <c r="AE4" s="67">
        <f>Securency!U7</f>
        <v>1286</v>
      </c>
      <c r="AF4" s="67">
        <f>Tafime!U7</f>
        <v>6246</v>
      </c>
      <c r="AG4" s="67">
        <f>'Frenos Trw'!U7</f>
        <v>3532</v>
      </c>
      <c r="AH4" s="67">
        <f>Valeo!U7</f>
        <v>960</v>
      </c>
      <c r="AI4" s="68">
        <f>Vrk!U7</f>
        <v>2622</v>
      </c>
      <c r="AJ4" s="69">
        <f t="shared" ref="AJ4:AJ33" si="2">SUM(D4:AI4)</f>
        <v>117114</v>
      </c>
      <c r="AK4" s="78">
        <f t="shared" ref="AK4:AK33" si="3">C4-AJ4</f>
        <v>421.23300000000745</v>
      </c>
      <c r="AL4" s="85">
        <f t="shared" ref="AL4:AL5" si="4">(AJ4-C4)/C4</f>
        <v>-3.5838870545311925E-3</v>
      </c>
      <c r="AM4" s="90">
        <f>AVERAGE(AL4:AL5)</f>
        <v>-3.9686348459584261E-3</v>
      </c>
      <c r="AO4">
        <f>AN4</f>
        <v>0</v>
      </c>
    </row>
    <row r="5" spans="2:44" ht="15.75" thickBot="1">
      <c r="B5" s="58">
        <f t="shared" si="1"/>
        <v>41911</v>
      </c>
      <c r="C5" s="63">
        <f>PIQ!N10</f>
        <v>117644.15</v>
      </c>
      <c r="D5" s="67">
        <f>'AERnn C'!U8</f>
        <v>418</v>
      </c>
      <c r="E5" s="67">
        <f>'AER S'!U8</f>
        <v>318</v>
      </c>
      <c r="F5" s="67">
        <f>Avery!U8</f>
        <v>2771</v>
      </c>
      <c r="G5" s="67">
        <f>Beach!U8</f>
        <v>23</v>
      </c>
      <c r="H5" s="67">
        <f>Bravo!U8</f>
        <v>2088</v>
      </c>
      <c r="I5" s="67">
        <f>Comex!U8</f>
        <v>20218</v>
      </c>
      <c r="J5" s="67">
        <f>Copper!U8</f>
        <v>53</v>
      </c>
      <c r="K5" s="67">
        <f>Crown!U8</f>
        <v>1159</v>
      </c>
      <c r="L5" s="67">
        <f>DREnc!U8</f>
        <v>1156</v>
      </c>
      <c r="M5" s="67">
        <f>Eaton!U8</f>
        <v>306</v>
      </c>
      <c r="N5" s="67">
        <f>Elicamex!U8</f>
        <v>67</v>
      </c>
      <c r="O5" s="67">
        <f>Euro!U8</f>
        <v>4104</v>
      </c>
      <c r="P5" s="67">
        <f>Foam!U8</f>
        <v>5880</v>
      </c>
      <c r="Q5" s="67">
        <f>Fracsa!U8</f>
        <v>9600</v>
      </c>
      <c r="R5" s="67">
        <f>Hitachi!U8</f>
        <v>1800</v>
      </c>
      <c r="S5" s="67">
        <f>Ipc!U8</f>
        <v>2872</v>
      </c>
      <c r="T5" s="67">
        <f>Jafra!U8</f>
        <v>1782</v>
      </c>
      <c r="U5" s="67">
        <f>'KH Méx'!U8</f>
        <v>2</v>
      </c>
      <c r="V5" s="67">
        <f>Kluber!U8</f>
        <v>407</v>
      </c>
      <c r="W5" s="67">
        <f>Messier!U8</f>
        <v>1003</v>
      </c>
      <c r="X5" s="67">
        <f>Metokote!U8</f>
        <v>1496</v>
      </c>
      <c r="Y5" s="67">
        <f>Mpi!U8</f>
        <v>0</v>
      </c>
      <c r="Z5" s="67">
        <f>Narmex!U8</f>
        <v>1774</v>
      </c>
      <c r="AA5" s="67">
        <f>Norgren!U8</f>
        <v>712</v>
      </c>
      <c r="AB5" s="67">
        <f>Rohm!U8</f>
        <v>1548</v>
      </c>
      <c r="AC5" s="67">
        <f>Ronal!U8</f>
        <v>23555</v>
      </c>
      <c r="AD5" s="67">
        <f>Samsung!U8</f>
        <v>15558</v>
      </c>
      <c r="AE5" s="67">
        <f>Securency!U8</f>
        <v>1417</v>
      </c>
      <c r="AF5" s="67">
        <f>Tafime!U8</f>
        <v>7665</v>
      </c>
      <c r="AG5" s="67">
        <f>'Frenos Trw'!U8</f>
        <v>3548</v>
      </c>
      <c r="AH5" s="67">
        <f>Valeo!U8</f>
        <v>954</v>
      </c>
      <c r="AI5" s="68">
        <f>Vrk!U8</f>
        <v>2878</v>
      </c>
      <c r="AJ5" s="69">
        <f t="shared" si="2"/>
        <v>117132</v>
      </c>
      <c r="AK5" s="78">
        <f t="shared" si="3"/>
        <v>512.14999999999418</v>
      </c>
      <c r="AL5" s="85">
        <f t="shared" si="4"/>
        <v>-4.3533826373856601E-3</v>
      </c>
      <c r="AM5" s="91" t="s">
        <v>129</v>
      </c>
    </row>
    <row r="6" spans="2:44">
      <c r="B6" s="59">
        <f t="shared" si="1"/>
        <v>41910</v>
      </c>
      <c r="C6" s="64">
        <f>PIQ!N11</f>
        <v>87588.104000000007</v>
      </c>
      <c r="D6" s="70">
        <f>'AERnn C'!U9</f>
        <v>160</v>
      </c>
      <c r="E6" s="70">
        <f>'AER S'!U9</f>
        <v>23</v>
      </c>
      <c r="F6" s="70">
        <f>Avery!U9</f>
        <v>132</v>
      </c>
      <c r="G6" s="70">
        <f>Beach!U9</f>
        <v>3</v>
      </c>
      <c r="H6" s="70">
        <f>Bravo!U9</f>
        <v>4194</v>
      </c>
      <c r="I6" s="70">
        <f>Comex!U9</f>
        <v>26473</v>
      </c>
      <c r="J6" s="70">
        <f>Copper!U9</f>
        <v>21</v>
      </c>
      <c r="K6" s="70">
        <f>Crown!U9</f>
        <v>617</v>
      </c>
      <c r="L6" s="70">
        <f>DREnc!U9</f>
        <v>197</v>
      </c>
      <c r="M6" s="70">
        <f>Eaton!U9</f>
        <v>257</v>
      </c>
      <c r="N6" s="70">
        <f>Elicamex!U9</f>
        <v>20</v>
      </c>
      <c r="O6" s="70">
        <f>Euro!U9</f>
        <v>2586</v>
      </c>
      <c r="P6" s="70">
        <f>Foam!U9</f>
        <v>747</v>
      </c>
      <c r="Q6" s="70">
        <f>Fracsa!U9</f>
        <v>9751</v>
      </c>
      <c r="R6" s="70">
        <f>Hitachi!U9</f>
        <v>278</v>
      </c>
      <c r="S6" s="70">
        <f>Ipc!U9</f>
        <v>592</v>
      </c>
      <c r="T6" s="70">
        <f>Jafra!U9</f>
        <v>1463</v>
      </c>
      <c r="U6" s="70">
        <f>'KH Méx'!U9</f>
        <v>0</v>
      </c>
      <c r="V6" s="70">
        <f>Kluber!U9</f>
        <v>199</v>
      </c>
      <c r="W6" s="70">
        <f>Messier!U9</f>
        <v>944</v>
      </c>
      <c r="X6" s="70">
        <f>Metokote!U9</f>
        <v>917</v>
      </c>
      <c r="Y6" s="70">
        <f>Mpi!U9</f>
        <v>0</v>
      </c>
      <c r="Z6" s="70">
        <f>Narmex!U9</f>
        <v>459</v>
      </c>
      <c r="AA6" s="70">
        <f>Norgren!U9</f>
        <v>365</v>
      </c>
      <c r="AB6" s="70">
        <f>Rohm!U9</f>
        <v>1060</v>
      </c>
      <c r="AC6" s="70">
        <f>Ronal!U9</f>
        <v>23379</v>
      </c>
      <c r="AD6" s="70">
        <f>Samsung!U9</f>
        <v>1552</v>
      </c>
      <c r="AE6" s="70">
        <f>Securency!U9</f>
        <v>1439</v>
      </c>
      <c r="AF6" s="70">
        <f>Tafime!U9</f>
        <v>6954</v>
      </c>
      <c r="AG6" s="70">
        <f>'Frenos Trw'!U9</f>
        <v>1698</v>
      </c>
      <c r="AH6" s="70">
        <f>Valeo!U9</f>
        <v>174</v>
      </c>
      <c r="AI6" s="71">
        <f>Vrk!U9</f>
        <v>262</v>
      </c>
      <c r="AJ6" s="72">
        <f t="shared" si="2"/>
        <v>86916</v>
      </c>
      <c r="AK6" s="79">
        <f t="shared" si="3"/>
        <v>672.10400000000664</v>
      </c>
      <c r="AL6" s="87">
        <f t="shared" ref="AL6:AL12" si="5">(AJ6-C6)/C6</f>
        <v>-7.673462140475225E-3</v>
      </c>
      <c r="AM6" s="88" t="s">
        <v>127</v>
      </c>
      <c r="AN6" s="76"/>
      <c r="AP6" s="151">
        <f>SUM(C6:C12)</f>
        <v>784037.9</v>
      </c>
    </row>
    <row r="7" spans="2:44" ht="15.75" thickBot="1">
      <c r="B7" s="59">
        <f t="shared" si="1"/>
        <v>41909</v>
      </c>
      <c r="C7" s="64">
        <f>PIQ!N12</f>
        <v>95084.243999999992</v>
      </c>
      <c r="D7" s="70">
        <f>'AERnn C'!U10</f>
        <v>282</v>
      </c>
      <c r="E7" s="70">
        <f>'AER S'!U10</f>
        <v>44</v>
      </c>
      <c r="F7" s="70">
        <f>Avery!U10</f>
        <v>341</v>
      </c>
      <c r="G7" s="70">
        <f>Beach!U10</f>
        <v>0</v>
      </c>
      <c r="H7" s="70">
        <f>Bravo!U10</f>
        <v>4600</v>
      </c>
      <c r="I7" s="70">
        <f>Comex!U10</f>
        <v>21524</v>
      </c>
      <c r="J7" s="70">
        <f>Copper!U10</f>
        <v>31</v>
      </c>
      <c r="K7" s="70">
        <f>Crown!U10</f>
        <v>1061</v>
      </c>
      <c r="L7" s="70">
        <f>DREnc!U10</f>
        <v>72</v>
      </c>
      <c r="M7" s="70">
        <f>Eaton!U10</f>
        <v>246</v>
      </c>
      <c r="N7" s="70">
        <f>Elicamex!U10</f>
        <v>23</v>
      </c>
      <c r="O7" s="70">
        <f>Euro!U10</f>
        <v>2378</v>
      </c>
      <c r="P7" s="70">
        <f>Foam!U10</f>
        <v>0</v>
      </c>
      <c r="Q7" s="70">
        <f>Fracsa!U10</f>
        <v>10426</v>
      </c>
      <c r="R7" s="70">
        <f>Hitachi!U10</f>
        <v>574</v>
      </c>
      <c r="S7" s="70">
        <f>Ipc!U10</f>
        <v>0</v>
      </c>
      <c r="T7" s="70">
        <f>Jafra!U10</f>
        <v>1240</v>
      </c>
      <c r="U7" s="70">
        <f>'KH Méx'!U10</f>
        <v>0</v>
      </c>
      <c r="V7" s="70">
        <f>Kluber!U10</f>
        <v>89</v>
      </c>
      <c r="W7" s="70">
        <f>Messier!U10</f>
        <v>939</v>
      </c>
      <c r="X7" s="70">
        <f>Metokote!U10</f>
        <v>842</v>
      </c>
      <c r="Y7" s="70">
        <f>Mpi!U10</f>
        <v>0</v>
      </c>
      <c r="Z7" s="70">
        <f>Narmex!U10</f>
        <v>392</v>
      </c>
      <c r="AA7" s="70">
        <f>Norgren!U10</f>
        <v>394</v>
      </c>
      <c r="AB7" s="70">
        <f>Rohm!U10</f>
        <v>1372</v>
      </c>
      <c r="AC7" s="70">
        <f>Ronal!U10</f>
        <v>23575</v>
      </c>
      <c r="AD7" s="70">
        <f>Samsung!U10</f>
        <v>9961</v>
      </c>
      <c r="AE7" s="70">
        <f>Securency!U10</f>
        <v>1632</v>
      </c>
      <c r="AF7" s="70">
        <f>Tafime!U10</f>
        <v>7420</v>
      </c>
      <c r="AG7" s="70">
        <f>'Frenos Trw'!U10</f>
        <v>1587</v>
      </c>
      <c r="AH7" s="70">
        <f>Valeo!U10</f>
        <v>360</v>
      </c>
      <c r="AI7" s="71">
        <f>Vrk!U10</f>
        <v>2902</v>
      </c>
      <c r="AJ7" s="72">
        <f t="shared" si="2"/>
        <v>94307</v>
      </c>
      <c r="AK7" s="79">
        <f t="shared" si="3"/>
        <v>777.2439999999915</v>
      </c>
      <c r="AL7" s="89">
        <f t="shared" si="5"/>
        <v>-8.1742670215687006E-3</v>
      </c>
      <c r="AM7" s="94">
        <f>AVERAGE(AL6:AL12)</f>
        <v>-4.0042789410546951E-3</v>
      </c>
      <c r="AO7" s="76">
        <f>AM7</f>
        <v>-4.0042789410546951E-3</v>
      </c>
    </row>
    <row r="8" spans="2:44">
      <c r="B8" s="59">
        <f t="shared" si="1"/>
        <v>41908</v>
      </c>
      <c r="C8" s="160">
        <v>111808</v>
      </c>
      <c r="D8" s="70">
        <f>'AERnn C'!U11</f>
        <v>475</v>
      </c>
      <c r="E8" s="70">
        <f>'AER S'!U11</f>
        <v>300</v>
      </c>
      <c r="F8" s="70">
        <f>Avery!U11</f>
        <v>938</v>
      </c>
      <c r="G8" s="70">
        <f>Beach!U11</f>
        <v>4</v>
      </c>
      <c r="H8" s="70">
        <f>Bravo!U11</f>
        <v>4906</v>
      </c>
      <c r="I8" s="70">
        <f>Comex!U11</f>
        <v>21446</v>
      </c>
      <c r="J8" s="70">
        <f>Copper!U11</f>
        <v>17</v>
      </c>
      <c r="K8" s="70">
        <f>Crown!U11</f>
        <v>1083</v>
      </c>
      <c r="L8" s="70">
        <f>DREnc!U11</f>
        <v>1032</v>
      </c>
      <c r="M8" s="70">
        <f>Eaton!U11</f>
        <v>305</v>
      </c>
      <c r="N8" s="70">
        <f>Elicamex!U11</f>
        <v>58</v>
      </c>
      <c r="O8" s="70">
        <f>Euro!U11</f>
        <v>4108</v>
      </c>
      <c r="P8" s="70">
        <f>Foam!U11</f>
        <v>0</v>
      </c>
      <c r="Q8" s="70">
        <f>Fracsa!U11</f>
        <v>10728</v>
      </c>
      <c r="R8" s="70">
        <f>Hitachi!U11</f>
        <v>1656</v>
      </c>
      <c r="S8" s="70">
        <f>Ipc!U11</f>
        <v>2272</v>
      </c>
      <c r="T8" s="70">
        <f>Jafra!U11</f>
        <v>1329</v>
      </c>
      <c r="U8" s="70">
        <f>'KH Méx'!U11</f>
        <v>0</v>
      </c>
      <c r="V8" s="70">
        <f>Kluber!U11</f>
        <v>246</v>
      </c>
      <c r="W8" s="70">
        <f>Messier!U11</f>
        <v>1008</v>
      </c>
      <c r="X8" s="70">
        <f>Metokote!U11</f>
        <v>1364</v>
      </c>
      <c r="Y8" s="70">
        <f>Mpi!U11</f>
        <v>0</v>
      </c>
      <c r="Z8" s="70">
        <f>Narmex!U11</f>
        <v>1693</v>
      </c>
      <c r="AA8" s="70">
        <f>Norgren!U11</f>
        <v>708</v>
      </c>
      <c r="AB8" s="70">
        <f>Rohm!U11</f>
        <v>1452</v>
      </c>
      <c r="AC8" s="70">
        <f>Ronal!U11</f>
        <v>22383</v>
      </c>
      <c r="AD8" s="70">
        <f>Samsung!U11</f>
        <v>17426</v>
      </c>
      <c r="AE8" s="70">
        <f>Securency!U11</f>
        <v>984</v>
      </c>
      <c r="AF8" s="70">
        <f>Tafime!U11</f>
        <v>6527</v>
      </c>
      <c r="AG8" s="70">
        <f>'Frenos Trw'!U11</f>
        <v>3302</v>
      </c>
      <c r="AH8" s="70">
        <f>Valeo!U11</f>
        <v>932</v>
      </c>
      <c r="AI8" s="71">
        <f>Vrk!U11</f>
        <v>3126</v>
      </c>
      <c r="AJ8" s="72">
        <f>SUM(D8:AI8)</f>
        <v>111808</v>
      </c>
      <c r="AK8" s="79">
        <f t="shared" si="3"/>
        <v>0</v>
      </c>
      <c r="AL8" s="89">
        <f t="shared" si="5"/>
        <v>0</v>
      </c>
      <c r="AM8" s="91" t="s">
        <v>133</v>
      </c>
      <c r="AQ8" s="158">
        <f>SUM(AJ8:AJ9)</f>
        <v>233188</v>
      </c>
      <c r="AR8" s="32">
        <f>C8-AQ8</f>
        <v>-121380</v>
      </c>
    </row>
    <row r="9" spans="2:44">
      <c r="B9" s="59">
        <f t="shared" si="1"/>
        <v>41907</v>
      </c>
      <c r="C9" s="160">
        <v>121380</v>
      </c>
      <c r="D9" s="70">
        <f>'AERnn C'!U12</f>
        <v>516</v>
      </c>
      <c r="E9" s="70">
        <f>'AER S'!U12</f>
        <v>338</v>
      </c>
      <c r="F9" s="70">
        <f>Avery!U12</f>
        <v>1638</v>
      </c>
      <c r="G9" s="70">
        <f>Beach!U12</f>
        <v>21</v>
      </c>
      <c r="H9" s="70">
        <f>Bravo!U12</f>
        <v>4966</v>
      </c>
      <c r="I9" s="70">
        <f>Comex!U12</f>
        <v>20490</v>
      </c>
      <c r="J9" s="70">
        <f>Copper!U12</f>
        <v>62</v>
      </c>
      <c r="K9" s="70">
        <f>Crown!U12</f>
        <v>1102</v>
      </c>
      <c r="L9" s="70">
        <f>DREnc!U12</f>
        <v>1157</v>
      </c>
      <c r="M9" s="70">
        <f>Eaton!U12</f>
        <v>304</v>
      </c>
      <c r="N9" s="70">
        <f>Elicamex!U12</f>
        <v>79</v>
      </c>
      <c r="O9" s="70">
        <f>Euro!U12</f>
        <v>3930</v>
      </c>
      <c r="P9" s="70">
        <f>Foam!U12</f>
        <v>5344</v>
      </c>
      <c r="Q9" s="70">
        <f>Fracsa!U12</f>
        <v>10365</v>
      </c>
      <c r="R9" s="70">
        <f>Hitachi!U12</f>
        <v>1836</v>
      </c>
      <c r="S9" s="70">
        <f>Ipc!U12</f>
        <v>2665</v>
      </c>
      <c r="T9" s="70">
        <f>Jafra!U12</f>
        <v>1321</v>
      </c>
      <c r="U9" s="70">
        <f>'KH Méx'!U12</f>
        <v>61</v>
      </c>
      <c r="V9" s="70">
        <f>Kluber!U12</f>
        <v>423</v>
      </c>
      <c r="W9" s="70">
        <f>Messier!U12</f>
        <v>1140</v>
      </c>
      <c r="X9" s="70">
        <f>Metokote!U12</f>
        <v>1726</v>
      </c>
      <c r="Y9" s="70">
        <f>Mpi!U12</f>
        <v>0</v>
      </c>
      <c r="Z9" s="70">
        <f>Narmex!U12</f>
        <v>1508</v>
      </c>
      <c r="AA9" s="70">
        <f>Norgren!U12</f>
        <v>646</v>
      </c>
      <c r="AB9" s="70">
        <f>Rohm!U12</f>
        <v>1424</v>
      </c>
      <c r="AC9" s="70">
        <f>Ronal!U12</f>
        <v>22810</v>
      </c>
      <c r="AD9" s="70">
        <f>Samsung!U12</f>
        <v>19195</v>
      </c>
      <c r="AE9" s="70">
        <f>Securency!U12</f>
        <v>1487</v>
      </c>
      <c r="AF9" s="70">
        <f>Tafime!U12</f>
        <v>7419</v>
      </c>
      <c r="AG9" s="70">
        <f>'Frenos Trw'!U12</f>
        <v>3468</v>
      </c>
      <c r="AH9" s="70">
        <f>Valeo!U12</f>
        <v>937</v>
      </c>
      <c r="AI9" s="71">
        <f>Vrk!U12</f>
        <v>3002</v>
      </c>
      <c r="AJ9" s="72">
        <f t="shared" si="2"/>
        <v>121380</v>
      </c>
      <c r="AK9" s="79">
        <f t="shared" si="3"/>
        <v>0</v>
      </c>
      <c r="AL9" s="89">
        <f t="shared" si="5"/>
        <v>0</v>
      </c>
      <c r="AM9" s="92" t="s">
        <v>132</v>
      </c>
    </row>
    <row r="10" spans="2:44">
      <c r="B10" s="59">
        <f t="shared" si="1"/>
        <v>41906</v>
      </c>
      <c r="C10" s="64">
        <f>PIQ!N15</f>
        <v>115768.45600000001</v>
      </c>
      <c r="D10" s="70">
        <f>'AERnn C'!U13</f>
        <v>560</v>
      </c>
      <c r="E10" s="70">
        <f>'AER S'!U13</f>
        <v>320</v>
      </c>
      <c r="F10" s="70">
        <f>Avery!U13</f>
        <v>1903</v>
      </c>
      <c r="G10" s="70">
        <f>Beach!U13</f>
        <v>28</v>
      </c>
      <c r="H10" s="70">
        <f>Bravo!U13</f>
        <v>4936</v>
      </c>
      <c r="I10" s="70">
        <f>Comex!U13</f>
        <v>16755</v>
      </c>
      <c r="J10" s="70">
        <f>Copper!U13</f>
        <v>68</v>
      </c>
      <c r="K10" s="70">
        <f>Crown!U13</f>
        <v>1141</v>
      </c>
      <c r="L10" s="70">
        <f>DREnc!U13</f>
        <v>1084</v>
      </c>
      <c r="M10" s="70">
        <f>Eaton!U13</f>
        <v>289</v>
      </c>
      <c r="N10" s="70">
        <f>Elicamex!U13</f>
        <v>92</v>
      </c>
      <c r="O10" s="70">
        <f>Euro!U13</f>
        <v>3925</v>
      </c>
      <c r="P10" s="70">
        <f>Foam!U13</f>
        <v>5965</v>
      </c>
      <c r="Q10" s="70">
        <f>Fracsa!U13</f>
        <v>9882</v>
      </c>
      <c r="R10" s="70">
        <f>Hitachi!U13</f>
        <v>1895</v>
      </c>
      <c r="S10" s="70">
        <f>Ipc!U13</f>
        <v>2633</v>
      </c>
      <c r="T10" s="70">
        <f>Jafra!U13</f>
        <v>1375</v>
      </c>
      <c r="U10" s="70">
        <f>'KH Méx'!U13</f>
        <v>8</v>
      </c>
      <c r="V10" s="70">
        <f>Kluber!U13</f>
        <v>182</v>
      </c>
      <c r="W10" s="70">
        <f>Messier!U13</f>
        <v>1118</v>
      </c>
      <c r="X10" s="70">
        <f>Metokote!U13</f>
        <v>1253</v>
      </c>
      <c r="Y10" s="70">
        <f>Mpi!U13</f>
        <v>0</v>
      </c>
      <c r="Z10" s="70">
        <f>Narmex!U13</f>
        <v>1558</v>
      </c>
      <c r="AA10" s="70">
        <f>Norgren!U13</f>
        <v>753</v>
      </c>
      <c r="AB10" s="70">
        <f>Rohm!U13</f>
        <v>1728</v>
      </c>
      <c r="AC10" s="70">
        <f>Ronal!U13</f>
        <v>20857</v>
      </c>
      <c r="AD10" s="70">
        <f>Samsung!U13</f>
        <v>18882</v>
      </c>
      <c r="AE10" s="70">
        <f>Securency!U13</f>
        <v>1316</v>
      </c>
      <c r="AF10" s="70">
        <f>Tafime!U13</f>
        <v>7420</v>
      </c>
      <c r="AG10" s="70">
        <f>'Frenos Trw'!U13</f>
        <v>3565</v>
      </c>
      <c r="AH10" s="70">
        <f>Valeo!U13</f>
        <v>976</v>
      </c>
      <c r="AI10" s="71">
        <f>Vrk!U13</f>
        <v>2857</v>
      </c>
      <c r="AJ10" s="72">
        <f t="shared" si="2"/>
        <v>115324</v>
      </c>
      <c r="AK10" s="79">
        <f t="shared" si="3"/>
        <v>444.45600000000559</v>
      </c>
      <c r="AL10" s="82">
        <f t="shared" si="5"/>
        <v>-3.8391805104492846E-3</v>
      </c>
    </row>
    <row r="11" spans="2:44">
      <c r="B11" s="59">
        <f t="shared" si="1"/>
        <v>41905</v>
      </c>
      <c r="C11" s="64">
        <f>PIQ!N16</f>
        <v>127655.78499999999</v>
      </c>
      <c r="D11" s="70">
        <f>'AERnn C'!U14</f>
        <v>573</v>
      </c>
      <c r="E11" s="70">
        <f>'AER S'!U14</f>
        <v>310</v>
      </c>
      <c r="F11" s="70">
        <f>Avery!U14</f>
        <v>3161</v>
      </c>
      <c r="G11" s="70">
        <f>Beach!U14</f>
        <v>31</v>
      </c>
      <c r="H11" s="70">
        <f>Bravo!U14</f>
        <v>5047</v>
      </c>
      <c r="I11" s="70">
        <f>Comex!U14</f>
        <v>24318</v>
      </c>
      <c r="J11" s="70">
        <f>Copper!U14</f>
        <v>43</v>
      </c>
      <c r="K11" s="70">
        <f>Crown!U14</f>
        <v>1062</v>
      </c>
      <c r="L11" s="70">
        <f>DREnc!U14</f>
        <v>1228</v>
      </c>
      <c r="M11" s="70">
        <f>Eaton!U14</f>
        <v>294</v>
      </c>
      <c r="N11" s="70">
        <f>Elicamex!U14</f>
        <v>70</v>
      </c>
      <c r="O11" s="70">
        <f>Euro!U14</f>
        <v>4227</v>
      </c>
      <c r="P11" s="70">
        <f>Foam!U14</f>
        <v>6244</v>
      </c>
      <c r="Q11" s="70">
        <f>Fracsa!U14</f>
        <v>11204</v>
      </c>
      <c r="R11" s="70">
        <f>Hitachi!U14</f>
        <v>1817</v>
      </c>
      <c r="S11" s="70">
        <f>Ipc!U14</f>
        <v>2693</v>
      </c>
      <c r="T11" s="70">
        <f>Jafra!U14</f>
        <v>1472</v>
      </c>
      <c r="U11" s="70">
        <f>'KH Méx'!U14</f>
        <v>0</v>
      </c>
      <c r="V11" s="70">
        <f>Kluber!U14</f>
        <v>251</v>
      </c>
      <c r="W11" s="70">
        <f>Messier!U14</f>
        <v>1137</v>
      </c>
      <c r="X11" s="70">
        <f>Metokote!U14</f>
        <v>1383</v>
      </c>
      <c r="Y11" s="70">
        <f>Mpi!U14</f>
        <v>0</v>
      </c>
      <c r="Z11" s="70">
        <f>Narmex!U14</f>
        <v>1589</v>
      </c>
      <c r="AA11" s="70">
        <f>Norgren!U14</f>
        <v>628</v>
      </c>
      <c r="AB11" s="70">
        <f>Rohm!U14</f>
        <v>1475</v>
      </c>
      <c r="AC11" s="70">
        <f>Ronal!U14</f>
        <v>23263</v>
      </c>
      <c r="AD11" s="70">
        <f>Samsung!U14</f>
        <v>17857</v>
      </c>
      <c r="AE11" s="70">
        <f>Securency!U14</f>
        <v>906</v>
      </c>
      <c r="AF11" s="70">
        <f>Tafime!U14</f>
        <v>7373</v>
      </c>
      <c r="AG11" s="70">
        <f>'Frenos Trw'!U14</f>
        <v>3543</v>
      </c>
      <c r="AH11" s="70">
        <f>Valeo!U14</f>
        <v>965</v>
      </c>
      <c r="AI11" s="71">
        <f>Vrk!U14</f>
        <v>2864</v>
      </c>
      <c r="AJ11" s="72">
        <f t="shared" si="2"/>
        <v>127028</v>
      </c>
      <c r="AK11" s="79">
        <f t="shared" si="3"/>
        <v>627.78499999998894</v>
      </c>
      <c r="AL11" s="82">
        <f t="shared" si="5"/>
        <v>-4.9177951473173658E-3</v>
      </c>
    </row>
    <row r="12" spans="2:44" ht="15.75" thickBot="1">
      <c r="B12" s="59">
        <f t="shared" si="1"/>
        <v>41904</v>
      </c>
      <c r="C12" s="64">
        <f>PIQ!N17</f>
        <v>124753.311</v>
      </c>
      <c r="D12" s="70">
        <f>'AERnn C'!U15</f>
        <v>422</v>
      </c>
      <c r="E12" s="70">
        <f>'AER S'!U15</f>
        <v>231</v>
      </c>
      <c r="F12" s="70">
        <f>Avery!U15</f>
        <v>2941</v>
      </c>
      <c r="G12" s="70">
        <f>Beach!U15</f>
        <v>38</v>
      </c>
      <c r="H12" s="70">
        <f>Bravo!U15</f>
        <v>1757</v>
      </c>
      <c r="I12" s="70">
        <f>Comex!U15</f>
        <v>21080</v>
      </c>
      <c r="J12" s="70">
        <f>Copper!U15</f>
        <v>62</v>
      </c>
      <c r="K12" s="70">
        <f>Crown!U15</f>
        <v>1177</v>
      </c>
      <c r="L12" s="70">
        <f>DREnc!U15</f>
        <v>1132</v>
      </c>
      <c r="M12" s="70">
        <f>Eaton!U15</f>
        <v>285</v>
      </c>
      <c r="N12" s="70">
        <f>Elicamex!U15</f>
        <v>80</v>
      </c>
      <c r="O12" s="70">
        <f>Euro!U15</f>
        <v>3938</v>
      </c>
      <c r="P12" s="70">
        <f>Foam!U15</f>
        <v>6571</v>
      </c>
      <c r="Q12" s="70">
        <f>Fracsa!U15</f>
        <v>11148</v>
      </c>
      <c r="R12" s="70">
        <f>Hitachi!U15</f>
        <v>1934</v>
      </c>
      <c r="S12" s="70">
        <f>Ipc!U15</f>
        <v>2848</v>
      </c>
      <c r="T12" s="70">
        <f>Jafra!U15</f>
        <v>1404</v>
      </c>
      <c r="U12" s="70">
        <f>'KH Méx'!U15</f>
        <v>74</v>
      </c>
      <c r="V12" s="70">
        <f>Kluber!U15</f>
        <v>330</v>
      </c>
      <c r="W12" s="70">
        <f>Messier!U15</f>
        <v>1117</v>
      </c>
      <c r="X12" s="70">
        <f>Metokote!U15</f>
        <v>1446</v>
      </c>
      <c r="Y12" s="70">
        <f>Mpi!U15</f>
        <v>0</v>
      </c>
      <c r="Z12" s="70">
        <f>Narmex!U15</f>
        <v>1516</v>
      </c>
      <c r="AA12" s="70">
        <f>Norgren!U15</f>
        <v>654</v>
      </c>
      <c r="AB12" s="70">
        <f>Rohm!U15</f>
        <v>1234</v>
      </c>
      <c r="AC12" s="70">
        <f>Ronal!U15</f>
        <v>24250</v>
      </c>
      <c r="AD12" s="70">
        <f>Samsung!U15</f>
        <v>19684</v>
      </c>
      <c r="AE12" s="70">
        <f>Securency!U15</f>
        <v>2135</v>
      </c>
      <c r="AF12" s="70">
        <f>Tafime!U15</f>
        <v>7624</v>
      </c>
      <c r="AG12" s="70">
        <f>'Frenos Trw'!U15</f>
        <v>3522</v>
      </c>
      <c r="AH12" s="70">
        <f>Valeo!U15</f>
        <v>865</v>
      </c>
      <c r="AI12" s="71">
        <f>Vrk!U15</f>
        <v>2827</v>
      </c>
      <c r="AJ12" s="72">
        <f t="shared" si="2"/>
        <v>124326</v>
      </c>
      <c r="AK12" s="79">
        <f t="shared" si="3"/>
        <v>427.31100000000151</v>
      </c>
      <c r="AL12" s="93">
        <f t="shared" si="5"/>
        <v>-3.4252477675722893E-3</v>
      </c>
      <c r="AP12" s="152"/>
      <c r="AQ12" s="61"/>
    </row>
    <row r="13" spans="2:44">
      <c r="B13" s="58">
        <f t="shared" si="1"/>
        <v>41903</v>
      </c>
      <c r="C13" s="63">
        <f>PIQ!N18</f>
        <v>91118.599000000002</v>
      </c>
      <c r="D13" s="67">
        <f>'AERnn C'!U16</f>
        <v>164</v>
      </c>
      <c r="E13" s="67">
        <f>'AER S'!U16</f>
        <v>699</v>
      </c>
      <c r="F13" s="67">
        <f>Avery!U16</f>
        <v>110</v>
      </c>
      <c r="G13" s="67">
        <f>Beach!U16</f>
        <v>7</v>
      </c>
      <c r="H13" s="67">
        <f>Bravo!U16</f>
        <v>5133</v>
      </c>
      <c r="I13" s="67">
        <f>Comex!U16</f>
        <v>23317</v>
      </c>
      <c r="J13" s="67">
        <f>Copper!U16</f>
        <v>8</v>
      </c>
      <c r="K13" s="67">
        <f>Crown!U16</f>
        <v>100</v>
      </c>
      <c r="L13" s="67">
        <f>DREnc!U16</f>
        <v>196</v>
      </c>
      <c r="M13" s="67">
        <f>Eaton!U16</f>
        <v>255</v>
      </c>
      <c r="N13" s="67">
        <f>Elicamex!U16</f>
        <v>659</v>
      </c>
      <c r="O13" s="67">
        <f>Euro!U16</f>
        <v>2391</v>
      </c>
      <c r="P13" s="67">
        <f>Foam!U16</f>
        <v>779</v>
      </c>
      <c r="Q13" s="67">
        <f>Fracsa!U16</f>
        <v>10757</v>
      </c>
      <c r="R13" s="67">
        <f>Hitachi!U16</f>
        <v>670</v>
      </c>
      <c r="S13" s="67">
        <f>Ipc!U16</f>
        <v>561</v>
      </c>
      <c r="T13" s="67">
        <f>Jafra!U16</f>
        <v>885</v>
      </c>
      <c r="U13" s="67">
        <f>'KH Méx'!U16</f>
        <v>11</v>
      </c>
      <c r="V13" s="67">
        <f>Kluber!U16</f>
        <v>89</v>
      </c>
      <c r="W13" s="67">
        <f>Messier!U16</f>
        <v>731</v>
      </c>
      <c r="X13" s="67">
        <f>Metokote!U16</f>
        <v>877</v>
      </c>
      <c r="Y13" s="67">
        <f>Mpi!U16</f>
        <v>0</v>
      </c>
      <c r="Z13" s="67">
        <f>Narmex!U16</f>
        <v>506</v>
      </c>
      <c r="AA13" s="67">
        <f>Norgren!U16</f>
        <v>296</v>
      </c>
      <c r="AB13" s="67">
        <f>Rohm!U16</f>
        <v>1562</v>
      </c>
      <c r="AC13" s="67">
        <f>Ronal!U16</f>
        <v>24055</v>
      </c>
      <c r="AD13" s="67">
        <f>Samsung!U16</f>
        <v>4498</v>
      </c>
      <c r="AE13" s="67">
        <f>Securency!U16</f>
        <v>1662</v>
      </c>
      <c r="AF13" s="67">
        <f>Tafime!U16</f>
        <v>7518</v>
      </c>
      <c r="AG13" s="67">
        <f>'Frenos Trw'!U16</f>
        <v>880</v>
      </c>
      <c r="AH13" s="67">
        <f>Valeo!U16</f>
        <v>235</v>
      </c>
      <c r="AI13" s="68">
        <f>Vrk!U16</f>
        <v>996</v>
      </c>
      <c r="AJ13" s="69">
        <f t="shared" si="2"/>
        <v>90607</v>
      </c>
      <c r="AK13" s="78">
        <f t="shared" si="3"/>
        <v>511.59900000000198</v>
      </c>
      <c r="AL13" s="84">
        <f t="shared" ref="AL13:AL19" si="6">(AJ13-C13)/C13</f>
        <v>-5.614649540430291E-3</v>
      </c>
      <c r="AM13" s="86" t="s">
        <v>127</v>
      </c>
      <c r="AN13" s="76"/>
      <c r="AP13" s="151">
        <f>SUM(C13:C19)</f>
        <v>662328.93000000005</v>
      </c>
      <c r="AQ13" s="61"/>
    </row>
    <row r="14" spans="2:44" ht="15.75" thickBot="1">
      <c r="B14" s="58">
        <f t="shared" si="1"/>
        <v>41902</v>
      </c>
      <c r="C14" s="63">
        <f>PIQ!N19</f>
        <v>94593.123999999996</v>
      </c>
      <c r="D14" s="67">
        <f>'AERnn C'!U17</f>
        <v>279</v>
      </c>
      <c r="E14" s="67">
        <f>'AER S'!U17</f>
        <v>282</v>
      </c>
      <c r="F14" s="67">
        <f>Avery!U17</f>
        <v>408</v>
      </c>
      <c r="G14" s="67">
        <f>Beach!U17</f>
        <v>4</v>
      </c>
      <c r="H14" s="67">
        <f>Bravo!U17</f>
        <v>5304</v>
      </c>
      <c r="I14" s="67">
        <f>Comex!U17</f>
        <v>12712</v>
      </c>
      <c r="J14" s="67">
        <f>Copper!U17</f>
        <v>27</v>
      </c>
      <c r="K14" s="67">
        <f>Crown!U17</f>
        <v>151</v>
      </c>
      <c r="L14" s="67">
        <f>DREnc!U17</f>
        <v>917</v>
      </c>
      <c r="M14" s="67">
        <f>Eaton!U17</f>
        <v>249</v>
      </c>
      <c r="N14" s="67">
        <f>Elicamex!U17</f>
        <v>774</v>
      </c>
      <c r="O14" s="67">
        <f>Euro!U17</f>
        <v>2483</v>
      </c>
      <c r="P14" s="67">
        <f>Foam!U17</f>
        <v>0</v>
      </c>
      <c r="Q14" s="67">
        <f>Fracsa!U17</f>
        <v>10753</v>
      </c>
      <c r="R14" s="67">
        <f>Hitachi!U17</f>
        <v>528</v>
      </c>
      <c r="S14" s="67">
        <f>Ipc!U17</f>
        <v>514</v>
      </c>
      <c r="T14" s="67">
        <f>Jafra!U17</f>
        <v>1290</v>
      </c>
      <c r="U14" s="67">
        <f>'KH Méx'!U17</f>
        <v>0</v>
      </c>
      <c r="V14" s="67">
        <f>Kluber!U17</f>
        <v>87</v>
      </c>
      <c r="W14" s="67">
        <f>Messier!U17</f>
        <v>836</v>
      </c>
      <c r="X14" s="67">
        <f>Metokote!U17</f>
        <v>738</v>
      </c>
      <c r="Y14" s="67">
        <f>Mpi!U17</f>
        <v>0</v>
      </c>
      <c r="Z14" s="67">
        <f>Narmex!U17</f>
        <v>367</v>
      </c>
      <c r="AA14" s="67">
        <f>Norgren!U17</f>
        <v>339</v>
      </c>
      <c r="AB14" s="67">
        <f>Rohm!U17</f>
        <v>1628</v>
      </c>
      <c r="AC14" s="67">
        <f>Ronal!U17</f>
        <v>23738</v>
      </c>
      <c r="AD14" s="67">
        <f>Samsung!U17</f>
        <v>15039</v>
      </c>
      <c r="AE14" s="67">
        <f>Securency!U17</f>
        <v>1708</v>
      </c>
      <c r="AF14" s="67">
        <f>Tafime!U17</f>
        <v>7181</v>
      </c>
      <c r="AG14" s="67">
        <f>'Frenos Trw'!U17</f>
        <v>2940</v>
      </c>
      <c r="AH14" s="67">
        <f>Valeo!U17</f>
        <v>198</v>
      </c>
      <c r="AI14" s="68">
        <f>Vrk!U17</f>
        <v>2736</v>
      </c>
      <c r="AJ14" s="69">
        <f t="shared" si="2"/>
        <v>94210</v>
      </c>
      <c r="AK14" s="78">
        <f t="shared" si="3"/>
        <v>383.12399999999616</v>
      </c>
      <c r="AL14" s="85">
        <f t="shared" si="6"/>
        <v>-4.0502309660477662E-3</v>
      </c>
      <c r="AM14" s="90">
        <f>AVERAGE(AL13:AL19)</f>
        <v>-6.3203074668071891E-3</v>
      </c>
      <c r="AO14" s="76">
        <f>AM14</f>
        <v>-6.3203074668071891E-3</v>
      </c>
    </row>
    <row r="15" spans="2:44">
      <c r="B15" s="58">
        <f t="shared" si="1"/>
        <v>41901</v>
      </c>
      <c r="C15" s="63">
        <f>PIQ!N20</f>
        <v>110082.397</v>
      </c>
      <c r="D15" s="67">
        <f>'AERnn C'!U18</f>
        <v>463</v>
      </c>
      <c r="E15" s="67">
        <f>'AER S'!U18</f>
        <v>233</v>
      </c>
      <c r="F15" s="67">
        <f>Avery!U18</f>
        <v>3112</v>
      </c>
      <c r="G15" s="67">
        <f>Beach!U18</f>
        <v>14</v>
      </c>
      <c r="H15" s="67">
        <f>Bravo!U18</f>
        <v>4925</v>
      </c>
      <c r="I15" s="67">
        <f>Comex!U18</f>
        <v>12275</v>
      </c>
      <c r="J15" s="67">
        <f>Copper!U18</f>
        <v>33</v>
      </c>
      <c r="K15" s="67">
        <f>Crown!U18</f>
        <v>1408</v>
      </c>
      <c r="L15" s="67">
        <f>DREnc!U18</f>
        <v>940</v>
      </c>
      <c r="M15" s="67">
        <f>Eaton!U18</f>
        <v>289</v>
      </c>
      <c r="N15" s="67">
        <f>Elicamex!U18</f>
        <v>230</v>
      </c>
      <c r="O15" s="67">
        <f>Euro!U18</f>
        <v>4158</v>
      </c>
      <c r="P15" s="67">
        <f>Foam!U18</f>
        <v>2260</v>
      </c>
      <c r="Q15" s="67">
        <f>Fracsa!U18</f>
        <v>11290</v>
      </c>
      <c r="R15" s="67">
        <f>Hitachi!U18</f>
        <v>1546</v>
      </c>
      <c r="S15" s="67">
        <f>Ipc!U18</f>
        <v>2428</v>
      </c>
      <c r="T15" s="67">
        <f>Jafra!U18</f>
        <v>1379</v>
      </c>
      <c r="U15" s="67">
        <f>'KH Méx'!U18</f>
        <v>0</v>
      </c>
      <c r="V15" s="67">
        <f>Kluber!U18</f>
        <v>97</v>
      </c>
      <c r="W15" s="67">
        <f>Messier!U18</f>
        <v>976</v>
      </c>
      <c r="X15" s="67">
        <f>Metokote!U18</f>
        <v>1478</v>
      </c>
      <c r="Y15" s="67">
        <f>Mpi!U18</f>
        <v>0</v>
      </c>
      <c r="Z15" s="67">
        <f>Narmex!U18</f>
        <v>1528</v>
      </c>
      <c r="AA15" s="67">
        <f>Norgren!U18</f>
        <v>694</v>
      </c>
      <c r="AB15" s="67">
        <f>Rohm!U18</f>
        <v>1539</v>
      </c>
      <c r="AC15" s="67">
        <f>Ronal!U18</f>
        <v>23761</v>
      </c>
      <c r="AD15" s="67">
        <f>Samsung!U18</f>
        <v>16908</v>
      </c>
      <c r="AE15" s="67">
        <f>Securency!U18</f>
        <v>1775</v>
      </c>
      <c r="AF15" s="67">
        <f>Tafime!U18</f>
        <v>6897</v>
      </c>
      <c r="AG15" s="67">
        <f>'Frenos Trw'!U18</f>
        <v>3434</v>
      </c>
      <c r="AH15" s="67">
        <f>Valeo!U18</f>
        <v>701</v>
      </c>
      <c r="AI15" s="68">
        <f>Vrk!U18</f>
        <v>2686</v>
      </c>
      <c r="AJ15" s="69">
        <f t="shared" si="2"/>
        <v>109457</v>
      </c>
      <c r="AK15" s="78">
        <f t="shared" si="3"/>
        <v>625.39699999999721</v>
      </c>
      <c r="AL15" s="85">
        <f t="shared" si="6"/>
        <v>-5.6811717135846632E-3</v>
      </c>
      <c r="AM15" s="91" t="s">
        <v>133</v>
      </c>
    </row>
    <row r="16" spans="2:44">
      <c r="B16" s="58">
        <f t="shared" si="1"/>
        <v>41900</v>
      </c>
      <c r="C16" s="63">
        <f>PIQ!N21</f>
        <v>124695.82400000001</v>
      </c>
      <c r="D16" s="67">
        <f>'AERnn C'!U19</f>
        <v>397</v>
      </c>
      <c r="E16" s="67">
        <f>'AER S'!U19</f>
        <v>233</v>
      </c>
      <c r="F16" s="67">
        <f>Avery!U19</f>
        <v>3174</v>
      </c>
      <c r="G16" s="67">
        <f>Beach!U19</f>
        <v>24</v>
      </c>
      <c r="H16" s="67">
        <f>Bravo!U19</f>
        <v>4769</v>
      </c>
      <c r="I16" s="67">
        <f>Comex!U19</f>
        <v>21976</v>
      </c>
      <c r="J16" s="67">
        <f>Copper!U19</f>
        <v>71</v>
      </c>
      <c r="K16" s="67">
        <f>Crown!U19</f>
        <v>1126</v>
      </c>
      <c r="L16" s="67">
        <f>DREnc!U19</f>
        <v>1217</v>
      </c>
      <c r="M16" s="67">
        <f>Eaton!U19</f>
        <v>303</v>
      </c>
      <c r="N16" s="67">
        <f>Elicamex!U19</f>
        <v>313</v>
      </c>
      <c r="O16" s="67">
        <f>Euro!U19</f>
        <v>3471</v>
      </c>
      <c r="P16" s="67">
        <f>Foam!U19</f>
        <v>5698</v>
      </c>
      <c r="Q16" s="67">
        <f>Fracsa!U19</f>
        <v>11156</v>
      </c>
      <c r="R16" s="67">
        <f>Hitachi!U19</f>
        <v>1667</v>
      </c>
      <c r="S16" s="67">
        <f>Ipc!U19</f>
        <v>2655</v>
      </c>
      <c r="T16" s="67">
        <f>Jafra!U19</f>
        <v>1425</v>
      </c>
      <c r="U16" s="67">
        <f>'KH Méx'!U19</f>
        <v>0</v>
      </c>
      <c r="V16" s="67">
        <f>Kluber!U19</f>
        <v>100</v>
      </c>
      <c r="W16" s="67">
        <f>Messier!U19</f>
        <v>1027</v>
      </c>
      <c r="X16" s="67">
        <f>Metokote!U19</f>
        <v>1576</v>
      </c>
      <c r="Y16" s="67">
        <f>Mpi!U19</f>
        <v>0</v>
      </c>
      <c r="Z16" s="67">
        <f>Narmex!U19</f>
        <v>1590</v>
      </c>
      <c r="AA16" s="67">
        <f>Norgren!U19</f>
        <v>697</v>
      </c>
      <c r="AB16" s="67">
        <f>Rohm!U19</f>
        <v>1451</v>
      </c>
      <c r="AC16" s="67">
        <f>Ronal!U19</f>
        <v>23363</v>
      </c>
      <c r="AD16" s="67">
        <f>Samsung!U19</f>
        <v>18275</v>
      </c>
      <c r="AE16" s="67">
        <f>Securency!U19</f>
        <v>1689</v>
      </c>
      <c r="AF16" s="67">
        <f>Tafime!U19</f>
        <v>7555</v>
      </c>
      <c r="AG16" s="67">
        <f>'Frenos Trw'!U19</f>
        <v>3545</v>
      </c>
      <c r="AH16" s="67">
        <f>Valeo!U19</f>
        <v>1010</v>
      </c>
      <c r="AI16" s="68">
        <f>Vrk!U19</f>
        <v>2650</v>
      </c>
      <c r="AJ16" s="69">
        <f t="shared" si="2"/>
        <v>124203</v>
      </c>
      <c r="AK16" s="78">
        <f t="shared" si="3"/>
        <v>492.8240000000078</v>
      </c>
      <c r="AL16" s="85">
        <f t="shared" si="6"/>
        <v>-3.9522093378203888E-3</v>
      </c>
      <c r="AM16" s="92" t="s">
        <v>131</v>
      </c>
    </row>
    <row r="17" spans="2:42">
      <c r="B17" s="58">
        <f t="shared" si="1"/>
        <v>41899</v>
      </c>
      <c r="C17" s="63">
        <f>PIQ!N22</f>
        <v>120224.564</v>
      </c>
      <c r="D17" s="67">
        <f>'AERnn C'!U20</f>
        <v>453</v>
      </c>
      <c r="E17" s="67">
        <f>'AER S'!U20</f>
        <v>349</v>
      </c>
      <c r="F17" s="67">
        <f>Avery!U20</f>
        <v>2934</v>
      </c>
      <c r="G17" s="67">
        <f>Beach!U20</f>
        <v>37</v>
      </c>
      <c r="H17" s="67">
        <f>Bravo!U20</f>
        <v>4871</v>
      </c>
      <c r="I17" s="67">
        <f>Comex!U20</f>
        <v>18297</v>
      </c>
      <c r="J17" s="67">
        <f>Copper!U20</f>
        <v>78</v>
      </c>
      <c r="K17" s="67">
        <f>Crown!U20</f>
        <v>1034</v>
      </c>
      <c r="L17" s="67">
        <f>DREnc!U20</f>
        <v>1240</v>
      </c>
      <c r="M17" s="67">
        <f>Eaton!U20</f>
        <v>306</v>
      </c>
      <c r="N17" s="67">
        <f>Elicamex!U20</f>
        <v>265</v>
      </c>
      <c r="O17" s="67">
        <f>Euro!U20</f>
        <v>4098</v>
      </c>
      <c r="P17" s="67">
        <f>Foam!U20</f>
        <v>5171</v>
      </c>
      <c r="Q17" s="67">
        <f>Fracsa!U20</f>
        <v>10375</v>
      </c>
      <c r="R17" s="67">
        <f>Hitachi!U20</f>
        <v>1770</v>
      </c>
      <c r="S17" s="67">
        <f>Ipc!U20</f>
        <v>2694</v>
      </c>
      <c r="T17" s="67">
        <f>Jafra!U20</f>
        <v>1494</v>
      </c>
      <c r="U17" s="67">
        <f>'KH Méx'!U20</f>
        <v>0</v>
      </c>
      <c r="V17" s="67">
        <f>Kluber!U20</f>
        <v>454</v>
      </c>
      <c r="W17" s="67">
        <f>Messier!U20</f>
        <v>999</v>
      </c>
      <c r="X17" s="67">
        <f>Metokote!U20</f>
        <v>1230</v>
      </c>
      <c r="Y17" s="67">
        <f>Mpi!U20</f>
        <v>0</v>
      </c>
      <c r="Z17" s="67">
        <f>Narmex!U20</f>
        <v>1572</v>
      </c>
      <c r="AA17" s="67">
        <f>Norgren!U20</f>
        <v>703</v>
      </c>
      <c r="AB17" s="67">
        <f>Rohm!U20</f>
        <v>1424</v>
      </c>
      <c r="AC17" s="67">
        <f>Ronal!U20</f>
        <v>24197</v>
      </c>
      <c r="AD17" s="67">
        <f>Samsung!U20</f>
        <v>17535</v>
      </c>
      <c r="AE17" s="67">
        <f>Securency!U20</f>
        <v>1767</v>
      </c>
      <c r="AF17" s="67">
        <f>Tafime!U20</f>
        <v>7632</v>
      </c>
      <c r="AG17" s="67">
        <f>'Frenos Trw'!U20</f>
        <v>3543</v>
      </c>
      <c r="AH17" s="67">
        <f>Valeo!U20</f>
        <v>945</v>
      </c>
      <c r="AI17" s="68">
        <f>Vrk!U20</f>
        <v>2551</v>
      </c>
      <c r="AJ17" s="69">
        <f t="shared" si="2"/>
        <v>120018</v>
      </c>
      <c r="AK17" s="78">
        <f t="shared" si="3"/>
        <v>206.56399999999849</v>
      </c>
      <c r="AL17" s="81">
        <f t="shared" si="6"/>
        <v>-1.7181513754543412E-3</v>
      </c>
    </row>
    <row r="18" spans="2:42">
      <c r="B18" s="58">
        <f t="shared" si="1"/>
        <v>41898</v>
      </c>
      <c r="C18" s="63">
        <f>PIQ!N23</f>
        <v>68086.815000000002</v>
      </c>
      <c r="D18" s="67">
        <f>'AERnn C'!U21</f>
        <v>93</v>
      </c>
      <c r="E18" s="67">
        <f>'AER S'!U21</f>
        <v>23</v>
      </c>
      <c r="F18" s="67">
        <f>Avery!U21</f>
        <v>178</v>
      </c>
      <c r="G18" s="67">
        <f>Beach!U21</f>
        <v>5</v>
      </c>
      <c r="H18" s="67">
        <f>Bravo!U21</f>
        <v>4832</v>
      </c>
      <c r="I18" s="67">
        <f>Comex!U21</f>
        <v>12075</v>
      </c>
      <c r="J18" s="67">
        <f>Copper!U21</f>
        <v>22</v>
      </c>
      <c r="K18" s="67">
        <f>Crown!U21</f>
        <v>182</v>
      </c>
      <c r="L18" s="67">
        <f>DREnc!U21</f>
        <v>121</v>
      </c>
      <c r="M18" s="67">
        <f>Eaton!U21</f>
        <v>252</v>
      </c>
      <c r="N18" s="67">
        <f>Elicamex!U21</f>
        <v>29</v>
      </c>
      <c r="O18" s="67">
        <f>Euro!U21</f>
        <v>2124</v>
      </c>
      <c r="P18" s="67">
        <f>Foam!U21</f>
        <v>718</v>
      </c>
      <c r="Q18" s="67">
        <f>Fracsa!U21</f>
        <v>2893</v>
      </c>
      <c r="R18" s="67">
        <f>Hitachi!U21</f>
        <v>264</v>
      </c>
      <c r="S18" s="67">
        <f>Ipc!U21</f>
        <v>721</v>
      </c>
      <c r="T18" s="67">
        <f>Jafra!U21</f>
        <v>700</v>
      </c>
      <c r="U18" s="67">
        <f>'KH Méx'!U21</f>
        <v>0</v>
      </c>
      <c r="V18" s="67">
        <f>Kluber!U21</f>
        <v>200</v>
      </c>
      <c r="W18" s="67">
        <f>Messier!U21</f>
        <v>934</v>
      </c>
      <c r="X18" s="67">
        <f>Metokote!U21</f>
        <v>236</v>
      </c>
      <c r="Y18" s="67">
        <f>Mpi!U21</f>
        <v>0</v>
      </c>
      <c r="Z18" s="67">
        <f>Narmex!U21</f>
        <v>596</v>
      </c>
      <c r="AA18" s="67">
        <f>Norgren!U21</f>
        <v>196</v>
      </c>
      <c r="AB18" s="67">
        <f>Rohm!U21</f>
        <v>36</v>
      </c>
      <c r="AC18" s="67">
        <f>Ronal!U21</f>
        <v>17754</v>
      </c>
      <c r="AD18" s="67">
        <f>Samsung!U21</f>
        <v>12662</v>
      </c>
      <c r="AE18" s="67">
        <f>Securency!U21</f>
        <v>1965</v>
      </c>
      <c r="AF18" s="67">
        <f>Tafime!U21</f>
        <v>6516</v>
      </c>
      <c r="AG18" s="67">
        <f>'Frenos Trw'!U21</f>
        <v>802</v>
      </c>
      <c r="AH18" s="67">
        <f>Valeo!U21</f>
        <v>244</v>
      </c>
      <c r="AI18" s="68">
        <f>Vrk!U21</f>
        <v>147</v>
      </c>
      <c r="AJ18" s="69">
        <f t="shared" si="2"/>
        <v>67520</v>
      </c>
      <c r="AK18" s="78">
        <f t="shared" si="3"/>
        <v>566.81500000000233</v>
      </c>
      <c r="AL18" s="81">
        <f t="shared" si="6"/>
        <v>-8.3248863968743772E-3</v>
      </c>
    </row>
    <row r="19" spans="2:42" ht="15.75" thickBot="1">
      <c r="B19" s="58">
        <f t="shared" si="1"/>
        <v>41897</v>
      </c>
      <c r="C19" s="63">
        <f>PIQ!N24</f>
        <v>53527.607000000004</v>
      </c>
      <c r="D19" s="67">
        <f>'AERnn C'!U22</f>
        <v>0</v>
      </c>
      <c r="E19" s="67">
        <f>'AER S'!U22</f>
        <v>13</v>
      </c>
      <c r="F19" s="67">
        <f>Avery!U22</f>
        <v>0</v>
      </c>
      <c r="G19" s="67">
        <f>Beach!U22</f>
        <v>5</v>
      </c>
      <c r="H19" s="67">
        <f>Bravo!U22</f>
        <v>4922</v>
      </c>
      <c r="I19" s="67">
        <f>Comex!U22</f>
        <v>6380</v>
      </c>
      <c r="J19" s="67">
        <f>Copper!U22</f>
        <v>42</v>
      </c>
      <c r="K19" s="67">
        <f>Crown!U22</f>
        <v>410</v>
      </c>
      <c r="L19" s="67">
        <f>DREnc!U22</f>
        <v>790</v>
      </c>
      <c r="M19" s="67">
        <f>Eaton!U22</f>
        <v>269</v>
      </c>
      <c r="N19" s="67">
        <f>Elicamex!U22</f>
        <v>71</v>
      </c>
      <c r="O19" s="67">
        <f>Euro!U22</f>
        <v>1246</v>
      </c>
      <c r="P19" s="67">
        <f>Foam!U22</f>
        <v>0</v>
      </c>
      <c r="Q19" s="67">
        <f>Fracsa!U22</f>
        <v>651</v>
      </c>
      <c r="R19" s="67">
        <f>Hitachi!U22</f>
        <v>4</v>
      </c>
      <c r="S19" s="67">
        <f>Ipc!U22</f>
        <v>1959</v>
      </c>
      <c r="T19" s="67">
        <f>Jafra!U22</f>
        <v>1</v>
      </c>
      <c r="U19" s="67">
        <f>'KH Méx'!U22</f>
        <v>31</v>
      </c>
      <c r="V19" s="67">
        <f>Kluber!U22</f>
        <v>85</v>
      </c>
      <c r="W19" s="67">
        <f>Messier!U22</f>
        <v>959</v>
      </c>
      <c r="X19" s="67">
        <f>Metokote!U22</f>
        <v>0</v>
      </c>
      <c r="Y19" s="67">
        <f>Mpi!U22</f>
        <v>0</v>
      </c>
      <c r="Z19" s="67">
        <f>Narmex!U22</f>
        <v>729</v>
      </c>
      <c r="AA19" s="67">
        <f>Norgren!U22</f>
        <v>387</v>
      </c>
      <c r="AB19" s="67">
        <f>Rohm!U22</f>
        <v>838</v>
      </c>
      <c r="AC19" s="67">
        <f>Ronal!U22</f>
        <v>10978</v>
      </c>
      <c r="AD19" s="67">
        <f>Samsung!U22</f>
        <v>17990</v>
      </c>
      <c r="AE19" s="67">
        <f>Securency!U22</f>
        <v>0</v>
      </c>
      <c r="AF19" s="67">
        <f>Tafime!U22</f>
        <v>3956</v>
      </c>
      <c r="AG19" s="67">
        <f>'Frenos Trw'!U22</f>
        <v>0</v>
      </c>
      <c r="AH19" s="67">
        <f>Valeo!U22</f>
        <v>14</v>
      </c>
      <c r="AI19" s="68">
        <f>Vrk!U22</f>
        <v>0</v>
      </c>
      <c r="AJ19" s="69">
        <f t="shared" si="2"/>
        <v>52730</v>
      </c>
      <c r="AK19" s="78">
        <f t="shared" si="3"/>
        <v>797.60700000000361</v>
      </c>
      <c r="AL19" s="83">
        <f t="shared" si="6"/>
        <v>-1.4900852937438499E-2</v>
      </c>
    </row>
    <row r="20" spans="2:42">
      <c r="B20" s="60">
        <f t="shared" si="1"/>
        <v>41896</v>
      </c>
      <c r="C20" s="64">
        <f>PIQ!N25</f>
        <v>75590.683000000005</v>
      </c>
      <c r="D20" s="70">
        <f>'AERnn C'!U23</f>
        <v>0</v>
      </c>
      <c r="E20" s="70">
        <f>'AER S'!U23</f>
        <v>6</v>
      </c>
      <c r="F20" s="70">
        <f>Avery!U23</f>
        <v>0</v>
      </c>
      <c r="G20" s="70">
        <f>Beach!U23</f>
        <v>5</v>
      </c>
      <c r="H20" s="70">
        <f>Bravo!U23</f>
        <v>5007</v>
      </c>
      <c r="I20" s="70">
        <f>Comex!U23</f>
        <v>22709</v>
      </c>
      <c r="J20" s="70">
        <f>Copper!U23</f>
        <v>22</v>
      </c>
      <c r="K20" s="70">
        <f>Crown!U23</f>
        <v>157</v>
      </c>
      <c r="L20" s="70">
        <f>DREnc!U23</f>
        <v>170</v>
      </c>
      <c r="M20" s="70">
        <f>Eaton!U23</f>
        <v>256</v>
      </c>
      <c r="N20" s="70">
        <f>Elicamex!U23</f>
        <v>27</v>
      </c>
      <c r="O20" s="70">
        <f>Euro!U23</f>
        <v>3644</v>
      </c>
      <c r="P20" s="70">
        <f>Foam!U23</f>
        <v>0</v>
      </c>
      <c r="Q20" s="70">
        <f>Fracsa!U23</f>
        <v>9046</v>
      </c>
      <c r="R20" s="70">
        <f>Hitachi!U23</f>
        <v>1</v>
      </c>
      <c r="S20" s="70">
        <f>Ipc!U23</f>
        <v>601</v>
      </c>
      <c r="T20" s="70">
        <f>Jafra!U23</f>
        <v>136</v>
      </c>
      <c r="U20" s="70">
        <f>'KH Méx'!U23</f>
        <v>4</v>
      </c>
      <c r="V20" s="70">
        <f>Kluber!U23</f>
        <v>4</v>
      </c>
      <c r="W20" s="70">
        <f>Messier!U23</f>
        <v>1040</v>
      </c>
      <c r="X20" s="70">
        <f>Metokote!U23</f>
        <v>556</v>
      </c>
      <c r="Y20" s="70">
        <f>Mpi!U23</f>
        <v>0</v>
      </c>
      <c r="Z20" s="70">
        <f>Narmex!U23</f>
        <v>661</v>
      </c>
      <c r="AA20" s="70">
        <f>Norgren!U23</f>
        <v>352</v>
      </c>
      <c r="AB20" s="70">
        <f>Rohm!U23</f>
        <v>1589</v>
      </c>
      <c r="AC20" s="70">
        <f>Ronal!U23</f>
        <v>21592</v>
      </c>
      <c r="AD20" s="70">
        <f>Samsung!U23</f>
        <v>1510</v>
      </c>
      <c r="AE20" s="70">
        <f>Securency!U23</f>
        <v>3</v>
      </c>
      <c r="AF20" s="70">
        <f>Tafime!U23</f>
        <v>5694</v>
      </c>
      <c r="AG20" s="70">
        <f>'Frenos Trw'!U23</f>
        <v>96</v>
      </c>
      <c r="AH20" s="70">
        <f>Valeo!U23</f>
        <v>21</v>
      </c>
      <c r="AI20" s="71">
        <f>Vrk!U23</f>
        <v>5</v>
      </c>
      <c r="AJ20" s="72">
        <f t="shared" si="2"/>
        <v>74914</v>
      </c>
      <c r="AK20" s="79">
        <f t="shared" si="3"/>
        <v>676.68300000000454</v>
      </c>
      <c r="AL20" s="87">
        <f t="shared" ref="AL20:AL26" si="7">(AJ20-C20)/C20</f>
        <v>-8.9519365766281608E-3</v>
      </c>
      <c r="AM20" s="88" t="s">
        <v>127</v>
      </c>
      <c r="AN20" s="76"/>
      <c r="AP20" s="151">
        <f>SUM(C20:C26)</f>
        <v>729223.321</v>
      </c>
    </row>
    <row r="21" spans="2:42" ht="15.75" thickBot="1">
      <c r="B21" s="60">
        <f t="shared" si="1"/>
        <v>41895</v>
      </c>
      <c r="C21" s="64">
        <f>PIQ!N26</f>
        <v>83334.014999999999</v>
      </c>
      <c r="D21" s="70">
        <f>'AERnn C'!U24</f>
        <v>253</v>
      </c>
      <c r="E21" s="70">
        <f>'AER S'!U24</f>
        <v>31</v>
      </c>
      <c r="F21" s="70">
        <f>Avery!U24</f>
        <v>361</v>
      </c>
      <c r="G21" s="70">
        <f>Beach!U24</f>
        <v>4</v>
      </c>
      <c r="H21" s="70">
        <f>Bravo!U24</f>
        <v>4978</v>
      </c>
      <c r="I21" s="70">
        <f>Comex!U24</f>
        <v>16481</v>
      </c>
      <c r="J21" s="70">
        <f>Copper!U24</f>
        <v>27</v>
      </c>
      <c r="K21" s="70">
        <f>Crown!U24</f>
        <v>421</v>
      </c>
      <c r="L21" s="70">
        <f>DREnc!U24</f>
        <v>625</v>
      </c>
      <c r="M21" s="70">
        <f>Eaton!U24</f>
        <v>246</v>
      </c>
      <c r="N21" s="70">
        <f>Elicamex!U24</f>
        <v>252</v>
      </c>
      <c r="O21" s="70">
        <f>Euro!U24</f>
        <v>4184</v>
      </c>
      <c r="P21" s="70">
        <f>Foam!U24</f>
        <v>0</v>
      </c>
      <c r="Q21" s="70">
        <f>Fracsa!U24</f>
        <v>9082</v>
      </c>
      <c r="R21" s="70">
        <f>Hitachi!U24</f>
        <v>56</v>
      </c>
      <c r="S21" s="70">
        <f>Ipc!U24</f>
        <v>763</v>
      </c>
      <c r="T21" s="70">
        <f>Jafra!U24</f>
        <v>55</v>
      </c>
      <c r="U21" s="70">
        <f>'KH Méx'!U24</f>
        <v>0</v>
      </c>
      <c r="V21" s="70">
        <f>Kluber!U24</f>
        <v>0</v>
      </c>
      <c r="W21" s="70">
        <f>Messier!U24</f>
        <v>1037</v>
      </c>
      <c r="X21" s="70">
        <f>Metokote!U24</f>
        <v>1388</v>
      </c>
      <c r="Y21" s="70">
        <f>Mpi!U24</f>
        <v>0</v>
      </c>
      <c r="Z21" s="70">
        <f>Narmex!U24</f>
        <v>114</v>
      </c>
      <c r="AA21" s="70">
        <f>Norgren!U24</f>
        <v>277</v>
      </c>
      <c r="AB21" s="70">
        <f>Rohm!U24</f>
        <v>1481</v>
      </c>
      <c r="AC21" s="70">
        <f>Ronal!U24</f>
        <v>23831</v>
      </c>
      <c r="AD21" s="70">
        <f>Samsung!U24</f>
        <v>5941</v>
      </c>
      <c r="AE21" s="70">
        <f>Securency!U24</f>
        <v>1486</v>
      </c>
      <c r="AF21" s="70">
        <f>Tafime!U24</f>
        <v>5493</v>
      </c>
      <c r="AG21" s="70">
        <f>'Frenos Trw'!U24</f>
        <v>2298</v>
      </c>
      <c r="AH21" s="70">
        <f>Valeo!U24</f>
        <v>210</v>
      </c>
      <c r="AI21" s="71">
        <f>Vrk!U24</f>
        <v>1224</v>
      </c>
      <c r="AJ21" s="72">
        <f t="shared" si="2"/>
        <v>82599</v>
      </c>
      <c r="AK21" s="79">
        <f t="shared" si="3"/>
        <v>735.01499999999942</v>
      </c>
      <c r="AL21" s="89">
        <f t="shared" si="7"/>
        <v>-8.8201078515177684E-3</v>
      </c>
      <c r="AM21" s="94">
        <f>AVERAGE(AL20:AL26)</f>
        <v>-5.9271141035386376E-3</v>
      </c>
      <c r="AO21" s="76">
        <f>AM21</f>
        <v>-5.9271141035386376E-3</v>
      </c>
    </row>
    <row r="22" spans="2:42">
      <c r="B22" s="60">
        <f t="shared" si="1"/>
        <v>41894</v>
      </c>
      <c r="C22" s="64">
        <f>PIQ!N27</f>
        <v>99485.938999999998</v>
      </c>
      <c r="D22" s="70">
        <f>'AERnn C'!U25</f>
        <v>500</v>
      </c>
      <c r="E22" s="70">
        <f>'AER S'!U25</f>
        <v>316</v>
      </c>
      <c r="F22" s="70">
        <f>Avery!U25</f>
        <v>619</v>
      </c>
      <c r="G22" s="70">
        <f>Beach!U25</f>
        <v>13</v>
      </c>
      <c r="H22" s="70">
        <f>Bravo!U25</f>
        <v>5103</v>
      </c>
      <c r="I22" s="70">
        <f>Comex!U25</f>
        <v>8329</v>
      </c>
      <c r="J22" s="70">
        <f>Copper!U25</f>
        <v>44</v>
      </c>
      <c r="K22" s="70">
        <f>Crown!U25</f>
        <v>936</v>
      </c>
      <c r="L22" s="70">
        <f>DREnc!U25</f>
        <v>1153</v>
      </c>
      <c r="M22" s="70">
        <f>Eaton!U25</f>
        <v>290</v>
      </c>
      <c r="N22" s="70">
        <f>Elicamex!U25</f>
        <v>249</v>
      </c>
      <c r="O22" s="70">
        <f>Euro!U25</f>
        <v>4171</v>
      </c>
      <c r="P22" s="70">
        <f>Foam!U25</f>
        <v>0</v>
      </c>
      <c r="Q22" s="70">
        <f>Fracsa!U25</f>
        <v>9931</v>
      </c>
      <c r="R22" s="70">
        <f>Hitachi!U25</f>
        <v>1772</v>
      </c>
      <c r="S22" s="70">
        <f>Ipc!U25</f>
        <v>2390</v>
      </c>
      <c r="T22" s="70">
        <f>Jafra!U25</f>
        <v>1243</v>
      </c>
      <c r="U22" s="70">
        <f>'KH Méx'!U25</f>
        <v>36</v>
      </c>
      <c r="V22" s="70">
        <f>Kluber!U25</f>
        <v>182</v>
      </c>
      <c r="W22" s="70">
        <f>Messier!U25</f>
        <v>993</v>
      </c>
      <c r="X22" s="70">
        <f>Metokote!U25</f>
        <v>1349</v>
      </c>
      <c r="Y22" s="70">
        <f>Mpi!U25</f>
        <v>0</v>
      </c>
      <c r="Z22" s="70">
        <f>Narmex!U25</f>
        <v>1180</v>
      </c>
      <c r="AA22" s="70">
        <f>Norgren!U25</f>
        <v>672</v>
      </c>
      <c r="AB22" s="70">
        <f>Rohm!U25</f>
        <v>1293</v>
      </c>
      <c r="AC22" s="70">
        <f>Ronal!U25</f>
        <v>24145</v>
      </c>
      <c r="AD22" s="70">
        <f>Samsung!U25</f>
        <v>17265</v>
      </c>
      <c r="AE22" s="70">
        <f>Securency!U25</f>
        <v>1628</v>
      </c>
      <c r="AF22" s="70">
        <f>Tafime!U25</f>
        <v>6654</v>
      </c>
      <c r="AG22" s="70">
        <f>'Frenos Trw'!U25</f>
        <v>3269</v>
      </c>
      <c r="AH22" s="70">
        <f>Valeo!U25</f>
        <v>545</v>
      </c>
      <c r="AI22" s="71">
        <f>Vrk!U25</f>
        <v>2519</v>
      </c>
      <c r="AJ22" s="72">
        <f t="shared" si="2"/>
        <v>98789</v>
      </c>
      <c r="AK22" s="79">
        <f t="shared" si="3"/>
        <v>696.93899999999849</v>
      </c>
      <c r="AL22" s="89">
        <f t="shared" si="7"/>
        <v>-7.0054020397796969E-3</v>
      </c>
      <c r="AM22" s="91" t="s">
        <v>133</v>
      </c>
    </row>
    <row r="23" spans="2:42">
      <c r="B23" s="60">
        <f t="shared" si="1"/>
        <v>41893</v>
      </c>
      <c r="C23" s="64">
        <f>PIQ!N28</f>
        <v>118823.41800000001</v>
      </c>
      <c r="D23" s="70">
        <f>'AERnn C'!U26</f>
        <v>450</v>
      </c>
      <c r="E23" s="70">
        <f>'AER S'!U26</f>
        <v>266</v>
      </c>
      <c r="F23" s="70">
        <f>Avery!U26</f>
        <v>2958</v>
      </c>
      <c r="G23" s="70">
        <f>Beach!U26</f>
        <v>22</v>
      </c>
      <c r="H23" s="70">
        <f>Bravo!U26</f>
        <v>4984</v>
      </c>
      <c r="I23" s="70">
        <f>Comex!U26</f>
        <v>17477</v>
      </c>
      <c r="J23" s="70">
        <f>Copper!U26</f>
        <v>66</v>
      </c>
      <c r="K23" s="70">
        <f>Crown!U26</f>
        <v>1105</v>
      </c>
      <c r="L23" s="70">
        <f>DREnc!U26</f>
        <v>1166</v>
      </c>
      <c r="M23" s="70">
        <f>Eaton!U26</f>
        <v>303</v>
      </c>
      <c r="N23" s="70">
        <f>Elicamex!U26</f>
        <v>100</v>
      </c>
      <c r="O23" s="70">
        <f>Euro!U26</f>
        <v>4128</v>
      </c>
      <c r="P23" s="70">
        <f>Foam!U26</f>
        <v>4643</v>
      </c>
      <c r="Q23" s="70">
        <f>Fracsa!U26</f>
        <v>11150</v>
      </c>
      <c r="R23" s="70">
        <f>Hitachi!U26</f>
        <v>1757</v>
      </c>
      <c r="S23" s="70">
        <f>Ipc!U26</f>
        <v>2508</v>
      </c>
      <c r="T23" s="70">
        <f>Jafra!U26</f>
        <v>1375</v>
      </c>
      <c r="U23" s="70">
        <f>'KH Méx'!U26</f>
        <v>41</v>
      </c>
      <c r="V23" s="70">
        <f>Kluber!U26</f>
        <v>360</v>
      </c>
      <c r="W23" s="70">
        <f>Messier!U26</f>
        <v>1010</v>
      </c>
      <c r="X23" s="70">
        <f>Metokote!U26</f>
        <v>1400</v>
      </c>
      <c r="Y23" s="70">
        <f>Mpi!U26</f>
        <v>0</v>
      </c>
      <c r="Z23" s="70">
        <f>Narmex!U26</f>
        <v>1525</v>
      </c>
      <c r="AA23" s="70">
        <f>Norgren!U26</f>
        <v>727</v>
      </c>
      <c r="AB23" s="70">
        <f>Rohm!U26</f>
        <v>1074</v>
      </c>
      <c r="AC23" s="70">
        <f>Ronal!U26</f>
        <v>25677</v>
      </c>
      <c r="AD23" s="70">
        <f>Samsung!U26</f>
        <v>16791</v>
      </c>
      <c r="AE23" s="70">
        <f>Securency!U26</f>
        <v>1802</v>
      </c>
      <c r="AF23" s="70">
        <f>Tafime!U26</f>
        <v>7274</v>
      </c>
      <c r="AG23" s="70">
        <f>'Frenos Trw'!U26</f>
        <v>3311</v>
      </c>
      <c r="AH23" s="70">
        <f>Valeo!U26</f>
        <v>588</v>
      </c>
      <c r="AI23" s="71">
        <f>Vrk!U26</f>
        <v>2570</v>
      </c>
      <c r="AJ23" s="72">
        <f t="shared" si="2"/>
        <v>118608</v>
      </c>
      <c r="AK23" s="79">
        <f t="shared" si="3"/>
        <v>215.41800000000512</v>
      </c>
      <c r="AL23" s="89">
        <f t="shared" si="7"/>
        <v>-1.8129254622182734E-3</v>
      </c>
      <c r="AM23" s="92" t="s">
        <v>130</v>
      </c>
    </row>
    <row r="24" spans="2:42">
      <c r="B24" s="60">
        <f t="shared" si="1"/>
        <v>41892</v>
      </c>
      <c r="C24" s="64">
        <f>PIQ!N29</f>
        <v>113962.769</v>
      </c>
      <c r="D24" s="70">
        <f>'AERnn C'!U27</f>
        <v>421</v>
      </c>
      <c r="E24" s="70">
        <f>'AER S'!U27</f>
        <v>250</v>
      </c>
      <c r="F24" s="70">
        <f>Avery!U27</f>
        <v>3181</v>
      </c>
      <c r="G24" s="70">
        <f>Beach!U27</f>
        <v>23</v>
      </c>
      <c r="H24" s="70">
        <f>Bravo!U27</f>
        <v>4944</v>
      </c>
      <c r="I24" s="70">
        <f>Comex!U27</f>
        <v>13796</v>
      </c>
      <c r="J24" s="70">
        <f>Copper!U27</f>
        <v>67</v>
      </c>
      <c r="K24" s="70">
        <f>Crown!U27</f>
        <v>1014</v>
      </c>
      <c r="L24" s="70">
        <f>DREnc!U27</f>
        <v>1135</v>
      </c>
      <c r="M24" s="70">
        <f>Eaton!U27</f>
        <v>309</v>
      </c>
      <c r="N24" s="70">
        <f>Elicamex!U27</f>
        <v>475</v>
      </c>
      <c r="O24" s="70">
        <f>Euro!U27</f>
        <v>4123</v>
      </c>
      <c r="P24" s="70">
        <f>Foam!U27</f>
        <v>5160</v>
      </c>
      <c r="Q24" s="70">
        <f>Fracsa!U27</f>
        <v>8228</v>
      </c>
      <c r="R24" s="70">
        <f>Hitachi!U27</f>
        <v>1915</v>
      </c>
      <c r="S24" s="70">
        <f>Ipc!U27</f>
        <v>2626</v>
      </c>
      <c r="T24" s="70">
        <f>Jafra!U27</f>
        <v>1466</v>
      </c>
      <c r="U24" s="70">
        <f>'KH Méx'!U27</f>
        <v>71</v>
      </c>
      <c r="V24" s="70">
        <f>Kluber!U27</f>
        <v>391</v>
      </c>
      <c r="W24" s="70">
        <f>Messier!U27</f>
        <v>1000</v>
      </c>
      <c r="X24" s="70">
        <f>Metokote!U27</f>
        <v>1409</v>
      </c>
      <c r="Y24" s="70">
        <f>Mpi!U27</f>
        <v>0</v>
      </c>
      <c r="Z24" s="70">
        <f>Narmex!U27</f>
        <v>1549</v>
      </c>
      <c r="AA24" s="70">
        <f>Norgren!U27</f>
        <v>664</v>
      </c>
      <c r="AB24" s="70">
        <f>Rohm!U27</f>
        <v>1442</v>
      </c>
      <c r="AC24" s="70">
        <f>Ronal!U27</f>
        <v>25115</v>
      </c>
      <c r="AD24" s="70">
        <f>Samsung!U27</f>
        <v>17576</v>
      </c>
      <c r="AE24" s="70">
        <f>Securency!U27</f>
        <v>749</v>
      </c>
      <c r="AF24" s="70">
        <f>Tafime!U27</f>
        <v>7734</v>
      </c>
      <c r="AG24" s="70">
        <f>'Frenos Trw'!U27</f>
        <v>3370</v>
      </c>
      <c r="AH24" s="70">
        <f>Valeo!U27</f>
        <v>601</v>
      </c>
      <c r="AI24" s="71">
        <f>Vrk!U27</f>
        <v>2511</v>
      </c>
      <c r="AJ24" s="72">
        <f t="shared" si="2"/>
        <v>113315</v>
      </c>
      <c r="AK24" s="79">
        <f t="shared" si="3"/>
        <v>647.76900000000023</v>
      </c>
      <c r="AL24" s="82">
        <f t="shared" si="7"/>
        <v>-5.6840405483654073E-3</v>
      </c>
    </row>
    <row r="25" spans="2:42">
      <c r="B25" s="60">
        <f t="shared" si="1"/>
        <v>41891</v>
      </c>
      <c r="C25" s="64">
        <f>PIQ!N30</f>
        <v>120315.52100000001</v>
      </c>
      <c r="D25" s="70">
        <f>'AERnn C'!U28</f>
        <v>491</v>
      </c>
      <c r="E25" s="70">
        <f>'AER S'!U28</f>
        <v>281</v>
      </c>
      <c r="F25" s="70">
        <f>Avery!U28</f>
        <v>3019</v>
      </c>
      <c r="G25" s="70">
        <f>Beach!U28</f>
        <v>28</v>
      </c>
      <c r="H25" s="70">
        <f>Bravo!U28</f>
        <v>5016</v>
      </c>
      <c r="I25" s="70">
        <f>Comex!U28</f>
        <v>17966</v>
      </c>
      <c r="J25" s="70">
        <f>Copper!U28</f>
        <v>53</v>
      </c>
      <c r="K25" s="70">
        <f>Crown!U28</f>
        <v>1207</v>
      </c>
      <c r="L25" s="70">
        <f>DREnc!U28</f>
        <v>1180</v>
      </c>
      <c r="M25" s="70">
        <f>Eaton!U28</f>
        <v>303</v>
      </c>
      <c r="N25" s="70">
        <f>Elicamex!U28</f>
        <v>93</v>
      </c>
      <c r="O25" s="70">
        <f>Euro!U28</f>
        <v>4138</v>
      </c>
      <c r="P25" s="70">
        <f>Foam!U28</f>
        <v>5360</v>
      </c>
      <c r="Q25" s="70">
        <f>Fracsa!U28</f>
        <v>9290</v>
      </c>
      <c r="R25" s="70">
        <f>Hitachi!U28</f>
        <v>2026</v>
      </c>
      <c r="S25" s="70">
        <f>Ipc!U28</f>
        <v>2920</v>
      </c>
      <c r="T25" s="70">
        <f>Jafra!U28</f>
        <v>1389</v>
      </c>
      <c r="U25" s="70">
        <f>'KH Méx'!U28</f>
        <v>8</v>
      </c>
      <c r="V25" s="70">
        <f>Kluber!U28</f>
        <v>292</v>
      </c>
      <c r="W25" s="70">
        <f>Messier!U28</f>
        <v>1058</v>
      </c>
      <c r="X25" s="70">
        <f>Metokote!U28</f>
        <v>1405</v>
      </c>
      <c r="Y25" s="70">
        <f>Mpi!U28</f>
        <v>0</v>
      </c>
      <c r="Z25" s="70">
        <f>Narmex!U28</f>
        <v>2111</v>
      </c>
      <c r="AA25" s="70">
        <f>Norgren!U28</f>
        <v>744</v>
      </c>
      <c r="AB25" s="70">
        <f>Rohm!U28</f>
        <v>1558</v>
      </c>
      <c r="AC25" s="70">
        <f>Ronal!U28</f>
        <v>24617</v>
      </c>
      <c r="AD25" s="70">
        <f>Samsung!U28</f>
        <v>17866</v>
      </c>
      <c r="AE25" s="70">
        <f>Securency!U28</f>
        <v>973</v>
      </c>
      <c r="AF25" s="70">
        <f>Tafime!U28</f>
        <v>7599</v>
      </c>
      <c r="AG25" s="70">
        <f>'Frenos Trw'!U28</f>
        <v>3419</v>
      </c>
      <c r="AH25" s="70">
        <f>Valeo!U28</f>
        <v>625</v>
      </c>
      <c r="AI25" s="71">
        <f>Vrk!U28</f>
        <v>2507</v>
      </c>
      <c r="AJ25" s="72">
        <f t="shared" si="2"/>
        <v>119542</v>
      </c>
      <c r="AK25" s="79">
        <f t="shared" si="3"/>
        <v>773.52100000000792</v>
      </c>
      <c r="AL25" s="82">
        <f t="shared" si="7"/>
        <v>-6.4291040222483669E-3</v>
      </c>
    </row>
    <row r="26" spans="2:42" ht="15.75" thickBot="1">
      <c r="B26" s="60">
        <f t="shared" si="1"/>
        <v>41890</v>
      </c>
      <c r="C26" s="64">
        <f>PIQ!N31</f>
        <v>117710.976</v>
      </c>
      <c r="D26" s="70">
        <f>'AERnn C'!U29</f>
        <v>519</v>
      </c>
      <c r="E26" s="70">
        <f>'AER S'!U29</f>
        <v>304</v>
      </c>
      <c r="F26" s="70">
        <f>Avery!U29</f>
        <v>2240</v>
      </c>
      <c r="G26" s="70">
        <f>Beach!U29</f>
        <v>30</v>
      </c>
      <c r="H26" s="70">
        <f>Bravo!U29</f>
        <v>5004</v>
      </c>
      <c r="I26" s="153">
        <f>Comex!U29</f>
        <v>16644</v>
      </c>
      <c r="J26" s="70">
        <f>Copper!U29</f>
        <v>79</v>
      </c>
      <c r="K26" s="70">
        <f>Crown!U29</f>
        <v>1178</v>
      </c>
      <c r="L26" s="70">
        <f>DREnc!U29</f>
        <v>1147</v>
      </c>
      <c r="M26" s="70">
        <f>Eaton!U29</f>
        <v>303</v>
      </c>
      <c r="N26" s="70">
        <f>Elicamex!U29</f>
        <v>277</v>
      </c>
      <c r="O26" s="70">
        <f>Euro!U29</f>
        <v>2910</v>
      </c>
      <c r="P26" s="70">
        <f>Foam!U29</f>
        <v>5518</v>
      </c>
      <c r="Q26" s="153">
        <f>Fracsa!U29</f>
        <v>10291</v>
      </c>
      <c r="R26" s="70">
        <f>Hitachi!U29</f>
        <v>1829</v>
      </c>
      <c r="S26" s="153">
        <f>Ipc!U29</f>
        <v>2917</v>
      </c>
      <c r="T26" s="70">
        <f>Jafra!U29</f>
        <v>1419</v>
      </c>
      <c r="U26" s="70">
        <f>'KH Méx'!U29</f>
        <v>47</v>
      </c>
      <c r="V26" s="70">
        <f>Kluber!U29</f>
        <v>365</v>
      </c>
      <c r="W26" s="70">
        <f>Messier!U29</f>
        <v>1016</v>
      </c>
      <c r="X26" s="70">
        <f>Metokote!U29</f>
        <v>1437</v>
      </c>
      <c r="Y26" s="70">
        <f>Mpi!U29</f>
        <v>0</v>
      </c>
      <c r="Z26" s="70">
        <f>Narmex!U29</f>
        <v>1350</v>
      </c>
      <c r="AA26" s="70">
        <f>Norgren!U29</f>
        <v>723</v>
      </c>
      <c r="AB26" s="70">
        <f>Rohm!U29</f>
        <v>1462</v>
      </c>
      <c r="AC26" s="70">
        <f>Ronal!U29</f>
        <v>23989</v>
      </c>
      <c r="AD26" s="153">
        <f>Samsung!U29</f>
        <v>19013</v>
      </c>
      <c r="AE26" s="70">
        <f>Securency!U29</f>
        <v>1379</v>
      </c>
      <c r="AF26" s="153">
        <f>Tafime!U29</f>
        <v>7081</v>
      </c>
      <c r="AG26" s="153">
        <f>'Frenos Trw'!U29</f>
        <v>3296</v>
      </c>
      <c r="AH26" s="70">
        <f>Valeo!U29</f>
        <v>1077</v>
      </c>
      <c r="AI26" s="71">
        <f>Vrk!U29</f>
        <v>2539</v>
      </c>
      <c r="AJ26" s="72">
        <f t="shared" si="2"/>
        <v>117383</v>
      </c>
      <c r="AK26" s="79">
        <f t="shared" si="3"/>
        <v>327.97599999999511</v>
      </c>
      <c r="AL26" s="93">
        <f t="shared" si="7"/>
        <v>-2.7862822240127811E-3</v>
      </c>
    </row>
    <row r="27" spans="2:42">
      <c r="B27" s="58">
        <f t="shared" si="1"/>
        <v>41889</v>
      </c>
      <c r="C27" s="63">
        <f>PIQ!N32</f>
        <v>74811.423999999999</v>
      </c>
      <c r="D27" s="67">
        <f>'AERnn C'!U30</f>
        <v>180</v>
      </c>
      <c r="E27" s="67">
        <f>'AER S'!U30</f>
        <v>21</v>
      </c>
      <c r="F27" s="67">
        <f>Avery!U30</f>
        <v>0</v>
      </c>
      <c r="G27" s="67">
        <f>Beach!U30</f>
        <v>6</v>
      </c>
      <c r="H27" s="67">
        <f>Bravo!U30</f>
        <v>4949</v>
      </c>
      <c r="I27" s="67">
        <f>Comex!U30</f>
        <v>11883</v>
      </c>
      <c r="J27" s="67">
        <f>Copper!U30</f>
        <v>10</v>
      </c>
      <c r="K27" s="67">
        <f>Crown!U30</f>
        <v>211</v>
      </c>
      <c r="L27" s="67">
        <f>DREnc!U30</f>
        <v>138</v>
      </c>
      <c r="M27" s="67">
        <f>Eaton!U30</f>
        <v>263</v>
      </c>
      <c r="N27" s="67">
        <f>Elicamex!U30</f>
        <v>155</v>
      </c>
      <c r="O27" s="67">
        <f>Euro!U30</f>
        <v>3726</v>
      </c>
      <c r="P27" s="67">
        <f>Foam!U30</f>
        <v>706</v>
      </c>
      <c r="Q27" s="67">
        <f>Fracsa!U30</f>
        <v>10441</v>
      </c>
      <c r="R27" s="67">
        <f>Hitachi!U30</f>
        <v>316</v>
      </c>
      <c r="S27" s="67">
        <f>Ipc!U30</f>
        <v>1088</v>
      </c>
      <c r="T27" s="67">
        <f>Jafra!U30</f>
        <v>818</v>
      </c>
      <c r="U27" s="67">
        <f>'KH Méx'!U30</f>
        <v>13</v>
      </c>
      <c r="V27" s="67">
        <f>Kluber!U30</f>
        <v>46</v>
      </c>
      <c r="W27" s="67">
        <f>Messier!U30</f>
        <v>944</v>
      </c>
      <c r="X27" s="67">
        <f>Metokote!U30</f>
        <v>155</v>
      </c>
      <c r="Y27" s="67">
        <f>Mpi!U30</f>
        <v>0</v>
      </c>
      <c r="Z27" s="67">
        <f>Narmex!U30</f>
        <v>680</v>
      </c>
      <c r="AA27" s="67">
        <f>Norgren!U30</f>
        <v>401</v>
      </c>
      <c r="AB27" s="67">
        <f>Rohm!U30</f>
        <v>1616</v>
      </c>
      <c r="AC27" s="67">
        <f>Ronal!U30</f>
        <v>23988</v>
      </c>
      <c r="AD27" s="67">
        <f>Samsung!U30</f>
        <v>1393</v>
      </c>
      <c r="AE27" s="67">
        <f>Securency!U30</f>
        <v>48</v>
      </c>
      <c r="AF27" s="67">
        <f>Tafime!U30</f>
        <v>7451</v>
      </c>
      <c r="AG27" s="67">
        <f>'Frenos Trw'!U30</f>
        <v>1935</v>
      </c>
      <c r="AH27" s="67">
        <f>Valeo!U30</f>
        <v>220</v>
      </c>
      <c r="AI27" s="68">
        <f>Vrk!U30</f>
        <v>232</v>
      </c>
      <c r="AJ27" s="69">
        <f t="shared" si="2"/>
        <v>74033</v>
      </c>
      <c r="AK27" s="78">
        <f t="shared" si="3"/>
        <v>778.42399999999907</v>
      </c>
      <c r="AL27" s="84">
        <f t="shared" ref="AL27:AL33" si="8">(AJ27-C27)/C27</f>
        <v>-1.0405148817913145E-2</v>
      </c>
      <c r="AM27" s="86" t="s">
        <v>127</v>
      </c>
      <c r="AN27" s="76"/>
      <c r="AP27" s="151">
        <f>SUM(C27:C33)</f>
        <v>713305.31</v>
      </c>
    </row>
    <row r="28" spans="2:42" ht="15.75" thickBot="1">
      <c r="B28" s="58">
        <f t="shared" si="1"/>
        <v>41888</v>
      </c>
      <c r="C28" s="63">
        <f>PIQ!N33</f>
        <v>73418.685999999987</v>
      </c>
      <c r="D28" s="67">
        <f>'AERnn C'!U31</f>
        <v>299</v>
      </c>
      <c r="E28" s="67">
        <f>'AER S'!U31</f>
        <v>126</v>
      </c>
      <c r="F28" s="67">
        <f>Avery!U31</f>
        <v>382</v>
      </c>
      <c r="G28" s="67">
        <f>Beach!U31</f>
        <v>5</v>
      </c>
      <c r="H28" s="67">
        <f>Bravo!U31</f>
        <v>4487</v>
      </c>
      <c r="I28" s="67">
        <f>Comex!U31</f>
        <v>11058</v>
      </c>
      <c r="J28" s="67">
        <f>Copper!U31</f>
        <v>21</v>
      </c>
      <c r="K28" s="67">
        <f>Crown!U31</f>
        <v>893</v>
      </c>
      <c r="L28" s="67">
        <f>DREnc!U31</f>
        <v>520</v>
      </c>
      <c r="M28" s="67">
        <f>Eaton!U31</f>
        <v>246</v>
      </c>
      <c r="N28" s="67">
        <f>Elicamex!U31</f>
        <v>32</v>
      </c>
      <c r="O28" s="67">
        <f>Euro!U31</f>
        <v>4032</v>
      </c>
      <c r="P28" s="67">
        <f>Foam!U31</f>
        <v>0</v>
      </c>
      <c r="Q28" s="67">
        <f>Fracsa!U31</f>
        <v>7734</v>
      </c>
      <c r="R28" s="67">
        <f>Hitachi!U31</f>
        <v>10</v>
      </c>
      <c r="S28" s="67">
        <f>Ipc!U31</f>
        <v>965</v>
      </c>
      <c r="T28" s="67">
        <f>Jafra!U31</f>
        <v>616</v>
      </c>
      <c r="U28" s="67">
        <f>'KH Méx'!U31</f>
        <v>0</v>
      </c>
      <c r="V28" s="67">
        <f>Kluber!U31</f>
        <v>0</v>
      </c>
      <c r="W28" s="67">
        <f>Messier!U31</f>
        <v>934</v>
      </c>
      <c r="X28" s="67">
        <f>Metokote!U31</f>
        <v>835</v>
      </c>
      <c r="Y28" s="67">
        <f>Mpi!U31</f>
        <v>0</v>
      </c>
      <c r="Z28" s="67">
        <f>Narmex!U31</f>
        <v>502</v>
      </c>
      <c r="AA28" s="67">
        <f>Norgren!U31</f>
        <v>462</v>
      </c>
      <c r="AB28" s="67">
        <f>Rohm!U31</f>
        <v>1477</v>
      </c>
      <c r="AC28" s="67">
        <f>Ronal!U31</f>
        <v>25732</v>
      </c>
      <c r="AD28" s="67">
        <f>Samsung!U31</f>
        <v>51</v>
      </c>
      <c r="AE28" s="67">
        <f>Securency!U31</f>
        <v>463</v>
      </c>
      <c r="AF28" s="67">
        <f>Tafime!U31</f>
        <v>6743</v>
      </c>
      <c r="AG28" s="67">
        <f>'Frenos Trw'!U31</f>
        <v>1706</v>
      </c>
      <c r="AH28" s="67">
        <f>Valeo!U31</f>
        <v>72</v>
      </c>
      <c r="AI28" s="68">
        <f>Vrk!U31</f>
        <v>1846</v>
      </c>
      <c r="AJ28" s="69">
        <f t="shared" si="2"/>
        <v>72249</v>
      </c>
      <c r="AK28" s="78">
        <f t="shared" si="3"/>
        <v>1169.685999999987</v>
      </c>
      <c r="AL28" s="85">
        <f t="shared" si="8"/>
        <v>-1.5931720706633012E-2</v>
      </c>
      <c r="AM28" s="90">
        <f>AVERAGE(AL27:AL33)</f>
        <v>-5.5885869856223836E-3</v>
      </c>
      <c r="AO28" s="76">
        <f>AM28</f>
        <v>-5.5885869856223836E-3</v>
      </c>
    </row>
    <row r="29" spans="2:42">
      <c r="B29" s="58">
        <f t="shared" si="1"/>
        <v>41887</v>
      </c>
      <c r="C29" s="63">
        <f>PIQ!N34</f>
        <v>110537.43699999999</v>
      </c>
      <c r="D29" s="67">
        <f>'AERnn C'!U32</f>
        <v>421</v>
      </c>
      <c r="E29" s="67">
        <f>'AER S'!U32</f>
        <v>208</v>
      </c>
      <c r="F29" s="67">
        <f>Avery!U32</f>
        <v>2478</v>
      </c>
      <c r="G29" s="67">
        <f>Beach!U32</f>
        <v>14</v>
      </c>
      <c r="H29" s="67">
        <f>Bravo!U32</f>
        <v>4830</v>
      </c>
      <c r="I29" s="67">
        <f>Comex!U32</f>
        <v>17510</v>
      </c>
      <c r="J29" s="67">
        <f>Copper!U32</f>
        <v>41</v>
      </c>
      <c r="K29" s="67">
        <f>Crown!U32</f>
        <v>1101</v>
      </c>
      <c r="L29" s="67">
        <f>DREnc!U32</f>
        <v>821</v>
      </c>
      <c r="M29" s="67">
        <f>Eaton!U32</f>
        <v>299</v>
      </c>
      <c r="N29" s="67">
        <f>Elicamex!U32</f>
        <v>272</v>
      </c>
      <c r="O29" s="67">
        <f>Euro!U32</f>
        <v>4181</v>
      </c>
      <c r="P29" s="67">
        <f>Foam!U32</f>
        <v>2250</v>
      </c>
      <c r="Q29" s="67">
        <f>Fracsa!U32</f>
        <v>9218</v>
      </c>
      <c r="R29" s="67">
        <f>Hitachi!U32</f>
        <v>1567</v>
      </c>
      <c r="S29" s="67">
        <f>Ipc!U32</f>
        <v>2273</v>
      </c>
      <c r="T29" s="67">
        <f>Jafra!U32</f>
        <v>1370</v>
      </c>
      <c r="U29" s="67">
        <f>'KH Méx'!U32</f>
        <v>33</v>
      </c>
      <c r="V29" s="67">
        <f>Kluber!U32</f>
        <v>198</v>
      </c>
      <c r="W29" s="67">
        <f>Messier!U32</f>
        <v>1002</v>
      </c>
      <c r="X29" s="67">
        <f>Metokote!U32</f>
        <v>1441</v>
      </c>
      <c r="Y29" s="67">
        <f>Mpi!U32</f>
        <v>0</v>
      </c>
      <c r="Z29" s="67">
        <f>Narmex!U32</f>
        <v>1279</v>
      </c>
      <c r="AA29" s="67">
        <f>Norgren!U32</f>
        <v>743</v>
      </c>
      <c r="AB29" s="67">
        <f>Rohm!U32</f>
        <v>1442</v>
      </c>
      <c r="AC29" s="67">
        <f>Ronal!U32</f>
        <v>26046</v>
      </c>
      <c r="AD29" s="67">
        <f>Samsung!U32</f>
        <v>14372</v>
      </c>
      <c r="AE29" s="67">
        <f>Securency!U32</f>
        <v>867</v>
      </c>
      <c r="AF29" s="67">
        <f>Tafime!U32</f>
        <v>7282</v>
      </c>
      <c r="AG29" s="67">
        <f>'Frenos Trw'!U32</f>
        <v>3321</v>
      </c>
      <c r="AH29" s="67">
        <f>Valeo!U32</f>
        <v>1034</v>
      </c>
      <c r="AI29" s="68">
        <f>Vrk!U32</f>
        <v>1951</v>
      </c>
      <c r="AJ29" s="69">
        <f t="shared" si="2"/>
        <v>109865</v>
      </c>
      <c r="AK29" s="78">
        <f t="shared" si="3"/>
        <v>672.4369999999908</v>
      </c>
      <c r="AL29" s="85">
        <f t="shared" si="8"/>
        <v>-6.0833417007849647E-3</v>
      </c>
      <c r="AM29" s="91" t="s">
        <v>133</v>
      </c>
    </row>
    <row r="30" spans="2:42">
      <c r="B30" s="58">
        <f t="shared" si="1"/>
        <v>41886</v>
      </c>
      <c r="C30" s="63">
        <f>PIQ!N35</f>
        <v>120926.75</v>
      </c>
      <c r="D30" s="67">
        <f>'AERnn C'!U33</f>
        <v>485</v>
      </c>
      <c r="E30" s="67">
        <f>'AER S'!U33</f>
        <v>242</v>
      </c>
      <c r="F30" s="67">
        <f>Avery!U33</f>
        <v>3072</v>
      </c>
      <c r="G30" s="67">
        <f>Beach!U33</f>
        <v>25</v>
      </c>
      <c r="H30" s="67">
        <f>Bravo!U33</f>
        <v>5396</v>
      </c>
      <c r="I30" s="67">
        <f>Comex!U33</f>
        <v>19611</v>
      </c>
      <c r="J30" s="67">
        <f>Copper!U33</f>
        <v>58</v>
      </c>
      <c r="K30" s="67">
        <f>Crown!U33</f>
        <v>1210</v>
      </c>
      <c r="L30" s="67">
        <f>DREnc!U33</f>
        <v>1229</v>
      </c>
      <c r="M30" s="67">
        <f>Eaton!U33</f>
        <v>298</v>
      </c>
      <c r="N30" s="67">
        <f>Elicamex!U33</f>
        <v>92</v>
      </c>
      <c r="O30" s="67">
        <f>Euro!U33</f>
        <v>4274</v>
      </c>
      <c r="P30" s="67">
        <f>Foam!U33</f>
        <v>6040</v>
      </c>
      <c r="Q30" s="67">
        <f>Fracsa!U33</f>
        <v>10400</v>
      </c>
      <c r="R30" s="67">
        <f>Hitachi!U33</f>
        <v>1944</v>
      </c>
      <c r="S30" s="67">
        <f>Ipc!U33</f>
        <v>2785</v>
      </c>
      <c r="T30" s="67">
        <f>Jafra!U33</f>
        <v>1547</v>
      </c>
      <c r="U30" s="67">
        <f>'KH Méx'!U33</f>
        <v>13</v>
      </c>
      <c r="V30" s="67">
        <f>Kluber!U33</f>
        <v>135</v>
      </c>
      <c r="W30" s="67">
        <f>Messier!U33</f>
        <v>1022</v>
      </c>
      <c r="X30" s="67">
        <f>Metokote!U33</f>
        <v>1401</v>
      </c>
      <c r="Y30" s="67">
        <f>Mpi!U33</f>
        <v>0</v>
      </c>
      <c r="Z30" s="67">
        <f>Narmex!U33</f>
        <v>1784</v>
      </c>
      <c r="AA30" s="67">
        <f>Norgren!U33</f>
        <v>732</v>
      </c>
      <c r="AB30" s="67">
        <f>Rohm!U33</f>
        <v>1437</v>
      </c>
      <c r="AC30" s="67">
        <f>Ronal!U33</f>
        <v>23209</v>
      </c>
      <c r="AD30" s="67">
        <f>Samsung!U33</f>
        <v>18105</v>
      </c>
      <c r="AE30" s="67">
        <f>Securency!U33</f>
        <v>802</v>
      </c>
      <c r="AF30" s="67">
        <f>Tafime!U33</f>
        <v>7054</v>
      </c>
      <c r="AG30" s="67">
        <f>'Frenos Trw'!U33</f>
        <v>3166</v>
      </c>
      <c r="AH30" s="67">
        <f>Valeo!U33</f>
        <v>1167</v>
      </c>
      <c r="AI30" s="68">
        <f>Vrk!U33</f>
        <v>1933</v>
      </c>
      <c r="AJ30" s="69">
        <f t="shared" si="2"/>
        <v>120668</v>
      </c>
      <c r="AK30" s="78">
        <f t="shared" si="3"/>
        <v>258.75</v>
      </c>
      <c r="AL30" s="85">
        <f t="shared" si="8"/>
        <v>-2.1397250815059529E-3</v>
      </c>
      <c r="AM30" s="92" t="s">
        <v>128</v>
      </c>
    </row>
    <row r="31" spans="2:42">
      <c r="B31" s="58">
        <f t="shared" si="1"/>
        <v>41885</v>
      </c>
      <c r="C31" s="159">
        <v>119113</v>
      </c>
      <c r="D31" s="67">
        <f>'AERnn C'!U34</f>
        <v>452</v>
      </c>
      <c r="E31" s="67">
        <f>'AER S'!U34</f>
        <v>292</v>
      </c>
      <c r="F31" s="67">
        <f>Avery!U34</f>
        <v>2784</v>
      </c>
      <c r="G31" s="67">
        <f>Beach!U34</f>
        <v>29</v>
      </c>
      <c r="H31" s="67">
        <f>Bravo!U34</f>
        <v>5301</v>
      </c>
      <c r="I31" s="67">
        <f>Comex!U34</f>
        <v>21419</v>
      </c>
      <c r="J31" s="67">
        <f>Copper!U34</f>
        <v>90</v>
      </c>
      <c r="K31" s="67">
        <f>Crown!U34</f>
        <v>1152</v>
      </c>
      <c r="L31" s="67">
        <f>DREnc!U34</f>
        <v>1130</v>
      </c>
      <c r="M31" s="67">
        <f>Eaton!U34</f>
        <v>309</v>
      </c>
      <c r="N31" s="67">
        <f>Elicamex!U34</f>
        <v>64</v>
      </c>
      <c r="O31" s="67">
        <f>Euro!U34</f>
        <v>3009</v>
      </c>
      <c r="P31" s="67">
        <f>Foam!U34</f>
        <v>5596</v>
      </c>
      <c r="Q31" s="67">
        <f>Fracsa!U34</f>
        <v>10595</v>
      </c>
      <c r="R31" s="67">
        <f>Hitachi!U34</f>
        <v>1910</v>
      </c>
      <c r="S31" s="67">
        <f>Ipc!U34</f>
        <v>2719</v>
      </c>
      <c r="T31" s="67">
        <f>Jafra!U34</f>
        <v>1412</v>
      </c>
      <c r="U31" s="67">
        <f>'KH Méx'!U34</f>
        <v>36</v>
      </c>
      <c r="V31" s="67">
        <f>Kluber!U34</f>
        <v>235</v>
      </c>
      <c r="W31" s="67">
        <f>Messier!U34</f>
        <v>1107</v>
      </c>
      <c r="X31" s="67">
        <f>Metokote!U34</f>
        <v>1376</v>
      </c>
      <c r="Y31" s="67">
        <f>Mpi!U34</f>
        <v>0</v>
      </c>
      <c r="Z31" s="67">
        <f>Narmex!U34</f>
        <v>1774</v>
      </c>
      <c r="AA31" s="67">
        <f>Norgren!U34</f>
        <v>659</v>
      </c>
      <c r="AB31" s="67">
        <f>Rohm!U34</f>
        <v>1139</v>
      </c>
      <c r="AC31" s="67">
        <f>Ronal!U34</f>
        <v>23187</v>
      </c>
      <c r="AD31" s="67">
        <f>Samsung!U34</f>
        <v>16699</v>
      </c>
      <c r="AE31" s="67">
        <f>Securency!U34</f>
        <v>1241</v>
      </c>
      <c r="AF31" s="67">
        <f>Tafime!U34</f>
        <v>7295</v>
      </c>
      <c r="AG31" s="67">
        <f>'Frenos Trw'!U34</f>
        <v>3116</v>
      </c>
      <c r="AH31" s="67">
        <f>Valeo!U34</f>
        <v>1100</v>
      </c>
      <c r="AI31" s="68">
        <f>Vrk!U34</f>
        <v>1886</v>
      </c>
      <c r="AJ31" s="69">
        <f t="shared" si="2"/>
        <v>119113</v>
      </c>
      <c r="AK31" s="78">
        <f t="shared" si="3"/>
        <v>0</v>
      </c>
      <c r="AL31" s="81">
        <f t="shared" si="8"/>
        <v>0</v>
      </c>
    </row>
    <row r="32" spans="2:42">
      <c r="B32" s="58">
        <f>B33+1</f>
        <v>41884</v>
      </c>
      <c r="C32" s="159">
        <v>102438</v>
      </c>
      <c r="D32" s="67">
        <f>'AERnn C'!U35</f>
        <v>466</v>
      </c>
      <c r="E32" s="67">
        <f>'AER S'!U35</f>
        <v>232</v>
      </c>
      <c r="F32" s="67">
        <f>Avery!U35</f>
        <v>2804</v>
      </c>
      <c r="G32" s="67">
        <f>Beach!U35</f>
        <v>32</v>
      </c>
      <c r="H32" s="67">
        <f>Bravo!U35</f>
        <v>3582</v>
      </c>
      <c r="I32" s="67">
        <f>Comex!U35</f>
        <v>6443</v>
      </c>
      <c r="J32" s="67">
        <f>Copper!U35</f>
        <v>47</v>
      </c>
      <c r="K32" s="67">
        <f>Crown!U35</f>
        <v>1144</v>
      </c>
      <c r="L32" s="67">
        <f>DREnc!U35</f>
        <v>1209</v>
      </c>
      <c r="M32" s="67">
        <f>Eaton!U35</f>
        <v>295</v>
      </c>
      <c r="N32" s="67">
        <f>Elicamex!U35</f>
        <v>404</v>
      </c>
      <c r="O32" s="67">
        <f>Euro!U35</f>
        <v>3556</v>
      </c>
      <c r="P32" s="67">
        <f>Foam!U35</f>
        <v>5701</v>
      </c>
      <c r="Q32" s="67">
        <f>Fracsa!U35</f>
        <v>8836</v>
      </c>
      <c r="R32" s="67">
        <f>Hitachi!U35</f>
        <v>2006</v>
      </c>
      <c r="S32" s="67">
        <f>Ipc!U35</f>
        <v>2739</v>
      </c>
      <c r="T32" s="67">
        <f>Jafra!U35</f>
        <v>1405</v>
      </c>
      <c r="U32" s="67">
        <f>'KH Méx'!U35</f>
        <v>45</v>
      </c>
      <c r="V32" s="67">
        <f>Kluber!U35</f>
        <v>342</v>
      </c>
      <c r="W32" s="67">
        <f>Messier!U35</f>
        <v>1113</v>
      </c>
      <c r="X32" s="67">
        <f>Metokote!U35</f>
        <v>1212</v>
      </c>
      <c r="Y32" s="67">
        <f>Mpi!U35</f>
        <v>0</v>
      </c>
      <c r="Z32" s="67">
        <f>Narmex!U35</f>
        <v>1608</v>
      </c>
      <c r="AA32" s="67">
        <f>Norgren!U35</f>
        <v>679</v>
      </c>
      <c r="AB32" s="67">
        <f>Rohm!U35</f>
        <v>1415</v>
      </c>
      <c r="AC32" s="67">
        <f>Ronal!U35</f>
        <v>24646</v>
      </c>
      <c r="AD32" s="67">
        <f>Samsung!U35</f>
        <v>16476</v>
      </c>
      <c r="AE32" s="67">
        <f>Securency!U35</f>
        <v>1030</v>
      </c>
      <c r="AF32" s="67">
        <f>Tafime!U35</f>
        <v>7019</v>
      </c>
      <c r="AG32" s="67">
        <f>'Frenos Trw'!U35</f>
        <v>2910</v>
      </c>
      <c r="AH32" s="67">
        <f>Valeo!U35</f>
        <v>1173</v>
      </c>
      <c r="AI32" s="68">
        <f>Vrk!U35</f>
        <v>1869</v>
      </c>
      <c r="AJ32" s="69">
        <f t="shared" si="2"/>
        <v>102438</v>
      </c>
      <c r="AK32" s="78">
        <f t="shared" si="3"/>
        <v>0</v>
      </c>
      <c r="AL32" s="81">
        <f t="shared" si="8"/>
        <v>0</v>
      </c>
    </row>
    <row r="33" spans="2:38" ht="15.75" thickBot="1">
      <c r="B33" s="100">
        <v>41883</v>
      </c>
      <c r="C33" s="65">
        <f>PIQ!N38</f>
        <v>112060.01299999999</v>
      </c>
      <c r="D33" s="73">
        <f>'AERnn C'!U36</f>
        <v>312</v>
      </c>
      <c r="E33" s="73">
        <f>'AER S'!U36</f>
        <v>256</v>
      </c>
      <c r="F33" s="73">
        <f>Avery!U36</f>
        <v>2995</v>
      </c>
      <c r="G33" s="73">
        <f>Beach!U36</f>
        <v>33</v>
      </c>
      <c r="H33" s="73">
        <f>Bravo!U36</f>
        <v>0</v>
      </c>
      <c r="I33" s="73">
        <f>Comex!U36</f>
        <v>18412</v>
      </c>
      <c r="J33" s="73">
        <f>Copper!U36</f>
        <v>64</v>
      </c>
      <c r="K33" s="73">
        <f>Crown!U36</f>
        <v>1195</v>
      </c>
      <c r="L33" s="73">
        <f>DREnc!U36</f>
        <v>1065</v>
      </c>
      <c r="M33" s="73">
        <f>Eaton!U36</f>
        <v>298</v>
      </c>
      <c r="N33" s="73">
        <f>Elicamex!U36</f>
        <v>359</v>
      </c>
      <c r="O33" s="73">
        <f>Euro!U36</f>
        <v>4136</v>
      </c>
      <c r="P33" s="73">
        <f>Foam!U36</f>
        <v>5877</v>
      </c>
      <c r="Q33" s="73">
        <f>Fracsa!U36</f>
        <v>9476</v>
      </c>
      <c r="R33" s="73">
        <f>Hitachi!U36</f>
        <v>2103</v>
      </c>
      <c r="S33" s="73">
        <f>Ipc!U36</f>
        <v>3133</v>
      </c>
      <c r="T33" s="73">
        <f>Jafra!U36</f>
        <v>1494</v>
      </c>
      <c r="U33" s="73">
        <f>'KH Méx'!U36</f>
        <v>23</v>
      </c>
      <c r="V33" s="73">
        <f>Kluber!U36</f>
        <v>474</v>
      </c>
      <c r="W33" s="73">
        <f>Messier!U36</f>
        <v>987</v>
      </c>
      <c r="X33" s="73">
        <f>Metokote!U36</f>
        <v>1490</v>
      </c>
      <c r="Y33" s="73">
        <f>Mpi!U36</f>
        <v>0</v>
      </c>
      <c r="Z33" s="73">
        <f>Narmex!U36</f>
        <v>1553</v>
      </c>
      <c r="AA33" s="73">
        <f>Norgren!U36</f>
        <v>657</v>
      </c>
      <c r="AB33" s="73">
        <f>Rohm!U36</f>
        <v>1559</v>
      </c>
      <c r="AC33" s="73">
        <f>Ronal!U36</f>
        <v>21806</v>
      </c>
      <c r="AD33" s="73">
        <f>Samsung!U36</f>
        <v>17561</v>
      </c>
      <c r="AE33" s="73">
        <f>Securency!U36</f>
        <v>585</v>
      </c>
      <c r="AF33" s="73">
        <f>Tafime!U36</f>
        <v>7531</v>
      </c>
      <c r="AG33" s="73">
        <f>'Frenos Trw'!U36</f>
        <v>3029</v>
      </c>
      <c r="AH33" s="73">
        <f>Valeo!U36</f>
        <v>1165</v>
      </c>
      <c r="AI33" s="74">
        <f>Vrk!U36</f>
        <v>1921</v>
      </c>
      <c r="AJ33" s="75">
        <f t="shared" si="2"/>
        <v>111549</v>
      </c>
      <c r="AK33" s="80">
        <f t="shared" si="3"/>
        <v>511.01299999999173</v>
      </c>
      <c r="AL33" s="83">
        <f t="shared" si="8"/>
        <v>-4.5601725925196153E-3</v>
      </c>
    </row>
    <row r="34" spans="2:38"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</sheetData>
  <pageMargins left="0.7" right="0.7" top="0.75" bottom="0.75" header="0.3" footer="0.3"/>
  <pageSetup scale="1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61" t="s">
        <v>135</v>
      </c>
      <c r="X1" s="161" t="s">
        <v>136</v>
      </c>
      <c r="Y1" s="164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62"/>
      <c r="X2" s="162"/>
      <c r="Y2" s="165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62"/>
      <c r="X3" s="162"/>
      <c r="Y3" s="16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62"/>
      <c r="X4" s="162"/>
      <c r="Y4" s="16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63"/>
      <c r="X5" s="163"/>
      <c r="Y5" s="166"/>
    </row>
    <row r="6" spans="1:25">
      <c r="A6" s="21">
        <v>32</v>
      </c>
      <c r="T6" s="22">
        <v>31</v>
      </c>
      <c r="U6" s="23">
        <f>D6-D7</f>
        <v>-390534</v>
      </c>
      <c r="V6" s="24">
        <v>1</v>
      </c>
      <c r="W6" s="107"/>
      <c r="X6" s="103"/>
      <c r="Y6" s="106" t="e">
        <f t="shared" ref="Y6:Y34" si="0">((X6*100)/D6)-100</f>
        <v>#DIV/0!</v>
      </c>
    </row>
    <row r="7" spans="1:25">
      <c r="A7" s="16">
        <v>31</v>
      </c>
      <c r="D7">
        <v>390534</v>
      </c>
      <c r="T7" s="16">
        <v>30</v>
      </c>
      <c r="U7" s="23">
        <f>D7-D8</f>
        <v>1103</v>
      </c>
      <c r="V7" s="4"/>
      <c r="W7" s="103"/>
      <c r="X7" s="103"/>
      <c r="Y7" s="106">
        <f t="shared" si="0"/>
        <v>-100</v>
      </c>
    </row>
    <row r="8" spans="1:25">
      <c r="A8" s="16">
        <v>30</v>
      </c>
      <c r="D8">
        <v>389431</v>
      </c>
      <c r="T8" s="16">
        <v>29</v>
      </c>
      <c r="U8" s="23">
        <f>D8-D9</f>
        <v>1159</v>
      </c>
      <c r="V8" s="4"/>
      <c r="W8" s="103"/>
      <c r="X8" s="103"/>
      <c r="Y8" s="106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388272</v>
      </c>
      <c r="E9">
        <v>194735</v>
      </c>
      <c r="F9">
        <v>6.994326</v>
      </c>
      <c r="G9">
        <v>1</v>
      </c>
      <c r="H9">
        <v>91.65</v>
      </c>
      <c r="I9">
        <v>19.100000000000001</v>
      </c>
      <c r="J9">
        <v>25.8</v>
      </c>
      <c r="K9">
        <v>116.9</v>
      </c>
      <c r="L9">
        <v>1.0125999999999999</v>
      </c>
      <c r="M9">
        <v>86.474000000000004</v>
      </c>
      <c r="N9">
        <v>93.492999999999995</v>
      </c>
      <c r="O9">
        <v>86.644000000000005</v>
      </c>
      <c r="P9">
        <v>13.6</v>
      </c>
      <c r="Q9">
        <v>26.2</v>
      </c>
      <c r="R9">
        <v>20.8</v>
      </c>
      <c r="S9">
        <v>4.76</v>
      </c>
      <c r="T9" s="22">
        <v>28</v>
      </c>
      <c r="U9" s="23">
        <f t="shared" ref="U9:U36" si="1">D9-D10</f>
        <v>617</v>
      </c>
      <c r="V9" s="24">
        <v>29</v>
      </c>
      <c r="W9" s="103"/>
      <c r="X9" s="103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387655</v>
      </c>
      <c r="E10">
        <v>194650</v>
      </c>
      <c r="F10">
        <v>7.4203729999999997</v>
      </c>
      <c r="G10">
        <v>1</v>
      </c>
      <c r="H10">
        <v>91.301000000000002</v>
      </c>
      <c r="I10">
        <v>19.899999999999999</v>
      </c>
      <c r="J10">
        <v>44.3</v>
      </c>
      <c r="K10">
        <v>100.4</v>
      </c>
      <c r="L10">
        <v>1.0135000000000001</v>
      </c>
      <c r="M10">
        <v>88.638999999999996</v>
      </c>
      <c r="N10">
        <v>94.605999999999995</v>
      </c>
      <c r="O10">
        <v>92.742999999999995</v>
      </c>
      <c r="P10">
        <v>13.7</v>
      </c>
      <c r="Q10">
        <v>26</v>
      </c>
      <c r="R10">
        <v>21.3</v>
      </c>
      <c r="S10">
        <v>4.76</v>
      </c>
      <c r="T10" s="16">
        <v>27</v>
      </c>
      <c r="U10" s="23">
        <f t="shared" si="1"/>
        <v>1061</v>
      </c>
      <c r="V10" s="16"/>
      <c r="W10" s="103"/>
      <c r="X10" s="103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386594</v>
      </c>
      <c r="E11">
        <v>194504</v>
      </c>
      <c r="F11">
        <v>7.2149080000000003</v>
      </c>
      <c r="G11">
        <v>1</v>
      </c>
      <c r="H11">
        <v>90.009</v>
      </c>
      <c r="I11">
        <v>20.2</v>
      </c>
      <c r="J11">
        <v>45.2</v>
      </c>
      <c r="K11">
        <v>103.5</v>
      </c>
      <c r="L11">
        <v>1.0130999999999999</v>
      </c>
      <c r="M11">
        <v>87.167000000000002</v>
      </c>
      <c r="N11">
        <v>93.254999999999995</v>
      </c>
      <c r="O11">
        <v>89.582999999999998</v>
      </c>
      <c r="P11">
        <v>14.1</v>
      </c>
      <c r="Q11">
        <v>25.9</v>
      </c>
      <c r="R11">
        <v>20.5</v>
      </c>
      <c r="S11">
        <v>4.76</v>
      </c>
      <c r="T11" s="16">
        <v>26</v>
      </c>
      <c r="U11" s="23">
        <f t="shared" si="1"/>
        <v>1083</v>
      </c>
      <c r="V11" s="16"/>
      <c r="W11" s="103"/>
      <c r="X11" s="103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385511</v>
      </c>
      <c r="E12">
        <v>194353</v>
      </c>
      <c r="F12">
        <v>7.1032609999999998</v>
      </c>
      <c r="G12">
        <v>1</v>
      </c>
      <c r="H12">
        <v>89.168000000000006</v>
      </c>
      <c r="I12">
        <v>19.600000000000001</v>
      </c>
      <c r="J12">
        <v>46.1</v>
      </c>
      <c r="K12">
        <v>100.2</v>
      </c>
      <c r="L12">
        <v>1.0128999999999999</v>
      </c>
      <c r="M12">
        <v>86.468000000000004</v>
      </c>
      <c r="N12">
        <v>92.006</v>
      </c>
      <c r="O12">
        <v>88.052000000000007</v>
      </c>
      <c r="P12">
        <v>11.3</v>
      </c>
      <c r="Q12">
        <v>26.6</v>
      </c>
      <c r="R12">
        <v>20.5</v>
      </c>
      <c r="S12">
        <v>4.76</v>
      </c>
      <c r="T12" s="16">
        <v>25</v>
      </c>
      <c r="U12" s="23">
        <f t="shared" si="1"/>
        <v>1102</v>
      </c>
      <c r="V12" s="16"/>
      <c r="W12" s="103"/>
      <c r="X12" s="103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384409</v>
      </c>
      <c r="E13">
        <v>194198</v>
      </c>
      <c r="F13">
        <v>7.0727450000000003</v>
      </c>
      <c r="G13">
        <v>1</v>
      </c>
      <c r="H13">
        <v>89.853999999999999</v>
      </c>
      <c r="I13">
        <v>20</v>
      </c>
      <c r="J13">
        <v>47.6</v>
      </c>
      <c r="K13">
        <v>103.5</v>
      </c>
      <c r="L13">
        <v>1.0126999999999999</v>
      </c>
      <c r="M13">
        <v>86.283000000000001</v>
      </c>
      <c r="N13">
        <v>92.325000000000003</v>
      </c>
      <c r="O13">
        <v>88.111000000000004</v>
      </c>
      <c r="P13">
        <v>14.6</v>
      </c>
      <c r="Q13">
        <v>25.1</v>
      </c>
      <c r="R13">
        <v>21.9</v>
      </c>
      <c r="S13">
        <v>4.76</v>
      </c>
      <c r="T13" s="16">
        <v>24</v>
      </c>
      <c r="U13" s="23">
        <f t="shared" si="1"/>
        <v>1141</v>
      </c>
      <c r="V13" s="16"/>
      <c r="W13" s="103"/>
      <c r="X13" s="103"/>
      <c r="Y13" s="106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383268</v>
      </c>
      <c r="E14">
        <v>194039</v>
      </c>
      <c r="F14">
        <v>7.0923769999999999</v>
      </c>
      <c r="G14">
        <v>1</v>
      </c>
      <c r="H14">
        <v>88.688999999999993</v>
      </c>
      <c r="I14">
        <v>19.7</v>
      </c>
      <c r="J14">
        <v>44.4</v>
      </c>
      <c r="K14">
        <v>108.8</v>
      </c>
      <c r="L14">
        <v>1.0129999999999999</v>
      </c>
      <c r="M14">
        <v>85.403999999999996</v>
      </c>
      <c r="N14">
        <v>91.516000000000005</v>
      </c>
      <c r="O14">
        <v>87.614999999999995</v>
      </c>
      <c r="P14">
        <v>15</v>
      </c>
      <c r="Q14">
        <v>24.5</v>
      </c>
      <c r="R14">
        <v>19.7</v>
      </c>
      <c r="S14">
        <v>4.75</v>
      </c>
      <c r="T14" s="16">
        <v>23</v>
      </c>
      <c r="U14" s="23">
        <f t="shared" si="1"/>
        <v>1062</v>
      </c>
      <c r="V14" s="16"/>
      <c r="W14" s="103"/>
      <c r="X14" s="103"/>
      <c r="Y14" s="106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382206</v>
      </c>
      <c r="E15">
        <v>193890</v>
      </c>
      <c r="F15">
        <v>7.0593690000000002</v>
      </c>
      <c r="G15">
        <v>1</v>
      </c>
      <c r="H15">
        <v>88.796000000000006</v>
      </c>
      <c r="I15">
        <v>20.5</v>
      </c>
      <c r="J15">
        <v>49.2</v>
      </c>
      <c r="K15">
        <v>125</v>
      </c>
      <c r="L15">
        <v>1.0127999999999999</v>
      </c>
      <c r="M15">
        <v>85.850999999999999</v>
      </c>
      <c r="N15">
        <v>91.513999999999996</v>
      </c>
      <c r="O15">
        <v>87.340999999999994</v>
      </c>
      <c r="P15">
        <v>15.7</v>
      </c>
      <c r="Q15">
        <v>25.6</v>
      </c>
      <c r="R15">
        <v>20.2</v>
      </c>
      <c r="S15">
        <v>4.76</v>
      </c>
      <c r="T15" s="16">
        <v>22</v>
      </c>
      <c r="U15" s="23">
        <f t="shared" si="1"/>
        <v>1177</v>
      </c>
      <c r="V15" s="16"/>
      <c r="W15" s="103"/>
      <c r="X15" s="103"/>
      <c r="Y15" s="106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381029</v>
      </c>
      <c r="E16">
        <v>193724</v>
      </c>
      <c r="F16">
        <v>7.0672439999999996</v>
      </c>
      <c r="G16">
        <v>1</v>
      </c>
      <c r="H16">
        <v>91.436000000000007</v>
      </c>
      <c r="I16">
        <v>20.6</v>
      </c>
      <c r="J16">
        <v>4.0999999999999996</v>
      </c>
      <c r="K16">
        <v>108.1</v>
      </c>
      <c r="L16">
        <v>1.0126999999999999</v>
      </c>
      <c r="M16">
        <v>86.83</v>
      </c>
      <c r="N16">
        <v>94.299000000000007</v>
      </c>
      <c r="O16">
        <v>87.861000000000004</v>
      </c>
      <c r="P16">
        <v>15.3</v>
      </c>
      <c r="Q16">
        <v>31.6</v>
      </c>
      <c r="R16">
        <v>21.4</v>
      </c>
      <c r="S16">
        <v>4.76</v>
      </c>
      <c r="T16" s="22">
        <v>21</v>
      </c>
      <c r="U16" s="23">
        <f t="shared" si="1"/>
        <v>100</v>
      </c>
      <c r="V16" s="24">
        <v>22</v>
      </c>
      <c r="W16" s="103"/>
      <c r="X16" s="103"/>
      <c r="Y16" s="106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380929</v>
      </c>
      <c r="E17">
        <v>193709</v>
      </c>
      <c r="F17">
        <v>7.3663819999999998</v>
      </c>
      <c r="G17">
        <v>1</v>
      </c>
      <c r="H17">
        <v>91.454999999999998</v>
      </c>
      <c r="I17">
        <v>20.100000000000001</v>
      </c>
      <c r="J17">
        <v>6.3</v>
      </c>
      <c r="K17">
        <v>63.7</v>
      </c>
      <c r="L17">
        <v>1.0138</v>
      </c>
      <c r="M17">
        <v>88.661000000000001</v>
      </c>
      <c r="N17">
        <v>93.661000000000001</v>
      </c>
      <c r="O17">
        <v>90.878</v>
      </c>
      <c r="P17">
        <v>12.9</v>
      </c>
      <c r="Q17">
        <v>38.299999999999997</v>
      </c>
      <c r="R17">
        <v>18.3</v>
      </c>
      <c r="S17">
        <v>4.76</v>
      </c>
      <c r="T17" s="16">
        <v>20</v>
      </c>
      <c r="U17" s="23">
        <f t="shared" si="1"/>
        <v>151</v>
      </c>
      <c r="V17" s="16"/>
      <c r="W17" s="103"/>
      <c r="X17" s="103"/>
      <c r="Y17" s="106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380778</v>
      </c>
      <c r="E18">
        <v>193689</v>
      </c>
      <c r="F18">
        <v>7.2848059999999997</v>
      </c>
      <c r="G18">
        <v>1</v>
      </c>
      <c r="H18">
        <v>90.082999999999998</v>
      </c>
      <c r="I18">
        <v>23.6</v>
      </c>
      <c r="J18">
        <v>58.7</v>
      </c>
      <c r="K18">
        <v>106.1</v>
      </c>
      <c r="L18">
        <v>1.0132000000000001</v>
      </c>
      <c r="M18">
        <v>86.763000000000005</v>
      </c>
      <c r="N18">
        <v>93.456000000000003</v>
      </c>
      <c r="O18">
        <v>90.674000000000007</v>
      </c>
      <c r="P18">
        <v>20.2</v>
      </c>
      <c r="Q18">
        <v>31.3</v>
      </c>
      <c r="R18">
        <v>20.8</v>
      </c>
      <c r="S18">
        <v>4.7699999999999996</v>
      </c>
      <c r="T18" s="16">
        <v>19</v>
      </c>
      <c r="U18" s="23">
        <f t="shared" si="1"/>
        <v>1408</v>
      </c>
      <c r="V18" s="16"/>
      <c r="W18" s="103"/>
      <c r="X18" s="103"/>
      <c r="Y18" s="106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379370</v>
      </c>
      <c r="E19">
        <v>193492</v>
      </c>
      <c r="F19">
        <v>7.1731959999999999</v>
      </c>
      <c r="G19">
        <v>1</v>
      </c>
      <c r="H19">
        <v>88.825000000000003</v>
      </c>
      <c r="I19">
        <v>21.6</v>
      </c>
      <c r="J19">
        <v>47</v>
      </c>
      <c r="K19">
        <v>119.6</v>
      </c>
      <c r="L19">
        <v>1.0128999999999999</v>
      </c>
      <c r="M19">
        <v>86.405000000000001</v>
      </c>
      <c r="N19">
        <v>91.191999999999993</v>
      </c>
      <c r="O19">
        <v>89.39</v>
      </c>
      <c r="P19">
        <v>12.8</v>
      </c>
      <c r="Q19">
        <v>29.7</v>
      </c>
      <c r="R19">
        <v>21.5</v>
      </c>
      <c r="S19">
        <v>4.7699999999999996</v>
      </c>
      <c r="T19" s="16">
        <v>18</v>
      </c>
      <c r="U19" s="23">
        <f t="shared" si="1"/>
        <v>1126</v>
      </c>
      <c r="V19" s="16"/>
      <c r="W19" s="103"/>
      <c r="X19" s="103"/>
      <c r="Y19" s="106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378244</v>
      </c>
      <c r="E20">
        <v>193333</v>
      </c>
      <c r="F20">
        <v>7.0422859999999998</v>
      </c>
      <c r="G20">
        <v>1</v>
      </c>
      <c r="H20">
        <v>89.185000000000002</v>
      </c>
      <c r="I20">
        <v>21.8</v>
      </c>
      <c r="J20">
        <v>43.3</v>
      </c>
      <c r="K20">
        <v>126.1</v>
      </c>
      <c r="L20">
        <v>1.0126999999999999</v>
      </c>
      <c r="M20">
        <v>86.403999999999996</v>
      </c>
      <c r="N20">
        <v>91.085999999999999</v>
      </c>
      <c r="O20">
        <v>87.450999999999993</v>
      </c>
      <c r="P20">
        <v>15.1</v>
      </c>
      <c r="Q20">
        <v>28.5</v>
      </c>
      <c r="R20">
        <v>21.2</v>
      </c>
      <c r="S20">
        <v>4.76</v>
      </c>
      <c r="T20" s="16">
        <v>17</v>
      </c>
      <c r="U20" s="23">
        <f t="shared" si="1"/>
        <v>1034</v>
      </c>
      <c r="V20" s="16"/>
      <c r="W20" s="104"/>
      <c r="X20" s="104"/>
      <c r="Y20" s="106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377210</v>
      </c>
      <c r="E21">
        <v>193187</v>
      </c>
      <c r="F21">
        <v>7.1638820000000001</v>
      </c>
      <c r="G21">
        <v>1</v>
      </c>
      <c r="H21">
        <v>92.816000000000003</v>
      </c>
      <c r="I21">
        <v>21.9</v>
      </c>
      <c r="J21">
        <v>7.5</v>
      </c>
      <c r="K21">
        <v>120.1</v>
      </c>
      <c r="L21">
        <v>1.0129999999999999</v>
      </c>
      <c r="M21">
        <v>88.384</v>
      </c>
      <c r="N21">
        <v>95.156000000000006</v>
      </c>
      <c r="O21">
        <v>88.941000000000003</v>
      </c>
      <c r="P21">
        <v>15.2</v>
      </c>
      <c r="Q21">
        <v>32.700000000000003</v>
      </c>
      <c r="R21">
        <v>20.7</v>
      </c>
      <c r="S21">
        <v>4.75</v>
      </c>
      <c r="T21" s="16">
        <v>16</v>
      </c>
      <c r="U21" s="23">
        <f t="shared" si="1"/>
        <v>182</v>
      </c>
      <c r="V21" s="16"/>
      <c r="W21" s="104"/>
      <c r="X21" s="104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377028</v>
      </c>
      <c r="E22">
        <v>193162</v>
      </c>
      <c r="F22">
        <v>7.6696429999999998</v>
      </c>
      <c r="G22">
        <v>1</v>
      </c>
      <c r="H22">
        <v>93.817999999999998</v>
      </c>
      <c r="I22">
        <v>19.8</v>
      </c>
      <c r="J22">
        <v>17.2</v>
      </c>
      <c r="K22">
        <v>107.2</v>
      </c>
      <c r="L22">
        <v>1.0145999999999999</v>
      </c>
      <c r="M22">
        <v>89.971999999999994</v>
      </c>
      <c r="N22">
        <v>95.597999999999999</v>
      </c>
      <c r="O22">
        <v>94.641999999999996</v>
      </c>
      <c r="P22">
        <v>11.7</v>
      </c>
      <c r="Q22">
        <v>31</v>
      </c>
      <c r="R22">
        <v>17.3</v>
      </c>
      <c r="S22">
        <v>4.76</v>
      </c>
      <c r="T22" s="16">
        <v>15</v>
      </c>
      <c r="U22" s="23">
        <f t="shared" si="1"/>
        <v>410</v>
      </c>
      <c r="V22" s="16"/>
      <c r="W22" s="104"/>
      <c r="X22" s="104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376618</v>
      </c>
      <c r="E23">
        <v>193106</v>
      </c>
      <c r="F23">
        <v>7.2751539999999997</v>
      </c>
      <c r="G23">
        <v>1</v>
      </c>
      <c r="H23">
        <v>92.61</v>
      </c>
      <c r="I23">
        <v>21</v>
      </c>
      <c r="J23">
        <v>6.6</v>
      </c>
      <c r="K23">
        <v>118.7</v>
      </c>
      <c r="L23">
        <v>1.0132000000000001</v>
      </c>
      <c r="M23">
        <v>90.563999999999993</v>
      </c>
      <c r="N23">
        <v>94.228999999999999</v>
      </c>
      <c r="O23">
        <v>90.563999999999993</v>
      </c>
      <c r="P23">
        <v>12.1</v>
      </c>
      <c r="Q23">
        <v>32.5</v>
      </c>
      <c r="R23">
        <v>20.9</v>
      </c>
      <c r="S23">
        <v>4.75</v>
      </c>
      <c r="T23" s="22">
        <v>14</v>
      </c>
      <c r="U23" s="23">
        <f t="shared" si="1"/>
        <v>157</v>
      </c>
      <c r="V23" s="24">
        <v>15</v>
      </c>
      <c r="W23" s="104"/>
      <c r="X23" s="104"/>
      <c r="Y23" s="106">
        <f t="shared" si="0"/>
        <v>-100</v>
      </c>
    </row>
    <row r="24" spans="1:25">
      <c r="A24" s="16">
        <v>14</v>
      </c>
      <c r="B24" t="s">
        <v>185</v>
      </c>
      <c r="C24" t="s">
        <v>13</v>
      </c>
      <c r="D24">
        <v>376461</v>
      </c>
      <c r="E24">
        <v>193085</v>
      </c>
      <c r="F24">
        <v>7.4643550000000003</v>
      </c>
      <c r="G24">
        <v>1</v>
      </c>
      <c r="H24">
        <v>92.2</v>
      </c>
      <c r="I24">
        <v>21</v>
      </c>
      <c r="J24">
        <v>17.7</v>
      </c>
      <c r="K24">
        <v>86.2</v>
      </c>
      <c r="L24">
        <v>1.014</v>
      </c>
      <c r="M24">
        <v>89.263999999999996</v>
      </c>
      <c r="N24">
        <v>94.204999999999998</v>
      </c>
      <c r="O24">
        <v>92.213999999999999</v>
      </c>
      <c r="P24">
        <v>16.3</v>
      </c>
      <c r="Q24">
        <v>30.3</v>
      </c>
      <c r="R24">
        <v>18.3</v>
      </c>
      <c r="S24">
        <v>4.76</v>
      </c>
      <c r="T24" s="16">
        <v>13</v>
      </c>
      <c r="U24" s="23">
        <f t="shared" si="1"/>
        <v>421</v>
      </c>
      <c r="V24" s="16"/>
      <c r="W24" s="104"/>
      <c r="X24" s="104"/>
      <c r="Y24" s="106">
        <f t="shared" si="0"/>
        <v>-100</v>
      </c>
    </row>
    <row r="25" spans="1:25">
      <c r="A25" s="16">
        <v>13</v>
      </c>
      <c r="B25" t="s">
        <v>186</v>
      </c>
      <c r="C25" t="s">
        <v>13</v>
      </c>
      <c r="D25">
        <v>376040</v>
      </c>
      <c r="E25">
        <v>193027</v>
      </c>
      <c r="F25">
        <v>7.3177919999999999</v>
      </c>
      <c r="G25">
        <v>1</v>
      </c>
      <c r="H25">
        <v>91.137</v>
      </c>
      <c r="I25">
        <v>20.8</v>
      </c>
      <c r="J25">
        <v>39.200000000000003</v>
      </c>
      <c r="K25">
        <v>106.6</v>
      </c>
      <c r="L25">
        <v>1.0133000000000001</v>
      </c>
      <c r="M25">
        <v>87.075000000000003</v>
      </c>
      <c r="N25">
        <v>94.022000000000006</v>
      </c>
      <c r="O25">
        <v>91.072999999999993</v>
      </c>
      <c r="P25">
        <v>13.7</v>
      </c>
      <c r="Q25">
        <v>28.9</v>
      </c>
      <c r="R25">
        <v>20.7</v>
      </c>
      <c r="S25">
        <v>4.75</v>
      </c>
      <c r="T25" s="16">
        <v>12</v>
      </c>
      <c r="U25" s="23">
        <f t="shared" si="1"/>
        <v>936</v>
      </c>
      <c r="V25" s="16"/>
      <c r="W25" s="104"/>
      <c r="X25" s="104"/>
      <c r="Y25" s="106">
        <f t="shared" si="0"/>
        <v>-100</v>
      </c>
    </row>
    <row r="26" spans="1:25">
      <c r="A26" s="16">
        <v>12</v>
      </c>
      <c r="B26" t="s">
        <v>187</v>
      </c>
      <c r="C26" t="s">
        <v>13</v>
      </c>
      <c r="D26">
        <v>375104</v>
      </c>
      <c r="E26">
        <v>192897</v>
      </c>
      <c r="F26">
        <v>7.1242279999999996</v>
      </c>
      <c r="G26">
        <v>1</v>
      </c>
      <c r="H26">
        <v>89.507999999999996</v>
      </c>
      <c r="I26">
        <v>21</v>
      </c>
      <c r="J26">
        <v>46.2</v>
      </c>
      <c r="K26">
        <v>123.4</v>
      </c>
      <c r="L26">
        <v>1.0128999999999999</v>
      </c>
      <c r="M26">
        <v>86.509</v>
      </c>
      <c r="N26">
        <v>92.866</v>
      </c>
      <c r="O26">
        <v>88.495000000000005</v>
      </c>
      <c r="P26">
        <v>12.8</v>
      </c>
      <c r="Q26">
        <v>28.5</v>
      </c>
      <c r="R26">
        <v>20.9</v>
      </c>
      <c r="S26">
        <v>4.75</v>
      </c>
      <c r="T26" s="16">
        <v>11</v>
      </c>
      <c r="U26" s="23">
        <f t="shared" si="1"/>
        <v>1105</v>
      </c>
      <c r="V26" s="16"/>
      <c r="W26" s="105"/>
      <c r="X26" s="104"/>
      <c r="Y26" s="106">
        <f t="shared" si="0"/>
        <v>-100</v>
      </c>
    </row>
    <row r="27" spans="1:25">
      <c r="A27" s="16">
        <v>11</v>
      </c>
      <c r="B27" t="s">
        <v>188</v>
      </c>
      <c r="C27" t="s">
        <v>13</v>
      </c>
      <c r="D27">
        <v>373999</v>
      </c>
      <c r="E27">
        <v>192742</v>
      </c>
      <c r="F27">
        <v>7.2268379999999999</v>
      </c>
      <c r="G27">
        <v>1</v>
      </c>
      <c r="H27">
        <v>89.962999999999994</v>
      </c>
      <c r="I27">
        <v>20.6</v>
      </c>
      <c r="J27">
        <v>42.4</v>
      </c>
      <c r="K27">
        <v>101.3</v>
      </c>
      <c r="L27">
        <v>1.0129999999999999</v>
      </c>
      <c r="M27">
        <v>85.751000000000005</v>
      </c>
      <c r="N27">
        <v>93.114000000000004</v>
      </c>
      <c r="O27">
        <v>90.135999999999996</v>
      </c>
      <c r="P27">
        <v>14.2</v>
      </c>
      <c r="Q27">
        <v>29.9</v>
      </c>
      <c r="R27">
        <v>21.5</v>
      </c>
      <c r="S27">
        <v>4.76</v>
      </c>
      <c r="T27" s="16">
        <v>10</v>
      </c>
      <c r="U27" s="23">
        <f t="shared" si="1"/>
        <v>1014</v>
      </c>
      <c r="V27" s="16"/>
      <c r="W27" s="105"/>
      <c r="X27" s="104"/>
      <c r="Y27" s="106">
        <f t="shared" si="0"/>
        <v>-100</v>
      </c>
    </row>
    <row r="28" spans="1:25">
      <c r="A28" s="16">
        <v>10</v>
      </c>
      <c r="B28" t="s">
        <v>189</v>
      </c>
      <c r="C28" t="s">
        <v>13</v>
      </c>
      <c r="D28">
        <v>372985</v>
      </c>
      <c r="E28">
        <v>192600</v>
      </c>
      <c r="F28">
        <v>7.1170549999999997</v>
      </c>
      <c r="G28">
        <v>1</v>
      </c>
      <c r="H28">
        <v>89.334999999999994</v>
      </c>
      <c r="I28">
        <v>20.9</v>
      </c>
      <c r="J28">
        <v>50.4</v>
      </c>
      <c r="K28">
        <v>136.69999999999999</v>
      </c>
      <c r="L28">
        <v>1.0126999999999999</v>
      </c>
      <c r="M28">
        <v>86.043999999999997</v>
      </c>
      <c r="N28">
        <v>91.941000000000003</v>
      </c>
      <c r="O28">
        <v>88.751999999999995</v>
      </c>
      <c r="P28">
        <v>13.9</v>
      </c>
      <c r="Q28">
        <v>28.5</v>
      </c>
      <c r="R28">
        <v>22</v>
      </c>
      <c r="S28">
        <v>4.76</v>
      </c>
      <c r="T28" s="16">
        <v>9</v>
      </c>
      <c r="U28" s="23">
        <f t="shared" si="1"/>
        <v>1207</v>
      </c>
      <c r="V28" s="16"/>
      <c r="W28" s="131"/>
      <c r="X28" s="132"/>
      <c r="Y28" s="106">
        <f t="shared" si="0"/>
        <v>-100</v>
      </c>
    </row>
    <row r="29" spans="1:25">
      <c r="A29" s="16">
        <v>9</v>
      </c>
      <c r="B29" t="s">
        <v>190</v>
      </c>
      <c r="C29" t="s">
        <v>13</v>
      </c>
      <c r="D29">
        <v>371778</v>
      </c>
      <c r="E29">
        <v>192430</v>
      </c>
      <c r="F29">
        <v>7.2304430000000002</v>
      </c>
      <c r="G29">
        <v>1</v>
      </c>
      <c r="H29">
        <v>89.608000000000004</v>
      </c>
      <c r="I29">
        <v>20.2</v>
      </c>
      <c r="J29">
        <v>49.1</v>
      </c>
      <c r="K29">
        <v>136.5</v>
      </c>
      <c r="L29">
        <v>1.0130999999999999</v>
      </c>
      <c r="M29">
        <v>86.507000000000005</v>
      </c>
      <c r="N29">
        <v>92.524000000000001</v>
      </c>
      <c r="O29">
        <v>90.057000000000002</v>
      </c>
      <c r="P29">
        <v>14.3</v>
      </c>
      <c r="Q29">
        <v>26.3</v>
      </c>
      <c r="R29">
        <v>21.2</v>
      </c>
      <c r="S29">
        <v>4.75</v>
      </c>
      <c r="T29" s="16">
        <v>8</v>
      </c>
      <c r="U29" s="23">
        <f t="shared" si="1"/>
        <v>1178</v>
      </c>
      <c r="V29" s="16"/>
      <c r="W29" s="127">
        <v>41891.384432870371</v>
      </c>
      <c r="X29" s="113">
        <v>371777</v>
      </c>
      <c r="Y29" s="110">
        <f t="shared" si="0"/>
        <v>-2.6897772326606173E-4</v>
      </c>
    </row>
    <row r="30" spans="1:25" s="25" customFormat="1">
      <c r="A30" s="21">
        <v>8</v>
      </c>
      <c r="B30" t="s">
        <v>146</v>
      </c>
      <c r="C30" t="s">
        <v>13</v>
      </c>
      <c r="D30">
        <v>370600</v>
      </c>
      <c r="E30">
        <v>192266</v>
      </c>
      <c r="F30">
        <v>7.1749140000000002</v>
      </c>
      <c r="G30">
        <v>1</v>
      </c>
      <c r="H30">
        <v>92.558000000000007</v>
      </c>
      <c r="I30">
        <v>21.9</v>
      </c>
      <c r="J30">
        <v>8.9</v>
      </c>
      <c r="K30">
        <v>112</v>
      </c>
      <c r="L30">
        <v>1.0129999999999999</v>
      </c>
      <c r="M30">
        <v>87.584000000000003</v>
      </c>
      <c r="N30">
        <v>94.582999999999998</v>
      </c>
      <c r="O30">
        <v>89.15</v>
      </c>
      <c r="P30">
        <v>12.7</v>
      </c>
      <c r="Q30">
        <v>36.200000000000003</v>
      </c>
      <c r="R30">
        <v>20.8</v>
      </c>
      <c r="S30">
        <v>4.75</v>
      </c>
      <c r="T30" s="22">
        <v>7</v>
      </c>
      <c r="U30" s="23">
        <f t="shared" si="1"/>
        <v>211</v>
      </c>
      <c r="V30" s="24">
        <v>8</v>
      </c>
      <c r="W30" s="127">
        <v>41860.383923611109</v>
      </c>
      <c r="X30" s="113">
        <v>370600</v>
      </c>
      <c r="Y30" s="110">
        <f t="shared" si="0"/>
        <v>0</v>
      </c>
    </row>
    <row r="31" spans="1:25">
      <c r="A31" s="16">
        <v>7</v>
      </c>
      <c r="B31" t="s">
        <v>147</v>
      </c>
      <c r="C31" t="s">
        <v>13</v>
      </c>
      <c r="D31">
        <v>370389</v>
      </c>
      <c r="E31">
        <v>192237</v>
      </c>
      <c r="F31">
        <v>7.5446210000000002</v>
      </c>
      <c r="G31">
        <v>1</v>
      </c>
      <c r="H31">
        <v>92.751000000000005</v>
      </c>
      <c r="I31">
        <v>20.5</v>
      </c>
      <c r="J31">
        <v>37.299999999999997</v>
      </c>
      <c r="K31">
        <v>111.3</v>
      </c>
      <c r="L31">
        <v>1.0143</v>
      </c>
      <c r="M31">
        <v>91.311000000000007</v>
      </c>
      <c r="N31">
        <v>94.384</v>
      </c>
      <c r="O31">
        <v>93.043999999999997</v>
      </c>
      <c r="P31">
        <v>10.9</v>
      </c>
      <c r="Q31">
        <v>28.7</v>
      </c>
      <c r="R31">
        <v>17.5</v>
      </c>
      <c r="S31">
        <v>4.76</v>
      </c>
      <c r="T31" s="16">
        <v>6</v>
      </c>
      <c r="U31" s="23">
        <f t="shared" si="1"/>
        <v>893</v>
      </c>
      <c r="V31" s="5"/>
      <c r="W31" s="127">
        <v>41829.384895833333</v>
      </c>
      <c r="X31" s="113">
        <v>370389</v>
      </c>
      <c r="Y31" s="110">
        <f t="shared" si="0"/>
        <v>0</v>
      </c>
    </row>
    <row r="32" spans="1:25">
      <c r="A32" s="16">
        <v>6</v>
      </c>
      <c r="B32" t="s">
        <v>148</v>
      </c>
      <c r="C32" t="s">
        <v>13</v>
      </c>
      <c r="D32">
        <v>369496</v>
      </c>
      <c r="E32">
        <v>192115</v>
      </c>
      <c r="F32">
        <v>7.3607050000000003</v>
      </c>
      <c r="G32">
        <v>1</v>
      </c>
      <c r="H32">
        <v>90.201999999999998</v>
      </c>
      <c r="I32">
        <v>20.100000000000001</v>
      </c>
      <c r="J32">
        <v>46</v>
      </c>
      <c r="K32">
        <v>133.5</v>
      </c>
      <c r="L32">
        <v>1.0133000000000001</v>
      </c>
      <c r="M32">
        <v>87.653000000000006</v>
      </c>
      <c r="N32">
        <v>92.587000000000003</v>
      </c>
      <c r="O32">
        <v>92.135999999999996</v>
      </c>
      <c r="P32">
        <v>13</v>
      </c>
      <c r="Q32">
        <v>25.5</v>
      </c>
      <c r="R32">
        <v>21.9</v>
      </c>
      <c r="S32">
        <v>4.76</v>
      </c>
      <c r="T32" s="16">
        <v>5</v>
      </c>
      <c r="U32" s="23">
        <f t="shared" si="1"/>
        <v>1101</v>
      </c>
      <c r="V32" s="5"/>
      <c r="W32" s="127">
        <v>41799.388020833336</v>
      </c>
      <c r="X32" s="113">
        <v>369496</v>
      </c>
      <c r="Y32" s="110">
        <f t="shared" si="0"/>
        <v>0</v>
      </c>
    </row>
    <row r="33" spans="1:25">
      <c r="A33" s="16">
        <v>5</v>
      </c>
      <c r="B33" t="s">
        <v>149</v>
      </c>
      <c r="C33" t="s">
        <v>13</v>
      </c>
      <c r="D33">
        <v>368395</v>
      </c>
      <c r="E33">
        <v>191962</v>
      </c>
      <c r="F33">
        <v>7.2307740000000003</v>
      </c>
      <c r="G33">
        <v>1</v>
      </c>
      <c r="H33">
        <v>89.131</v>
      </c>
      <c r="I33">
        <v>20.9</v>
      </c>
      <c r="J33">
        <v>50.5</v>
      </c>
      <c r="K33">
        <v>112.5</v>
      </c>
      <c r="L33">
        <v>1.0130999999999999</v>
      </c>
      <c r="M33">
        <v>85.932000000000002</v>
      </c>
      <c r="N33">
        <v>91.447000000000003</v>
      </c>
      <c r="O33">
        <v>90.054000000000002</v>
      </c>
      <c r="P33">
        <v>17.5</v>
      </c>
      <c r="Q33">
        <v>27.7</v>
      </c>
      <c r="R33">
        <v>21.2</v>
      </c>
      <c r="S33">
        <v>4.75</v>
      </c>
      <c r="T33" s="16">
        <v>4</v>
      </c>
      <c r="U33" s="23">
        <f t="shared" si="1"/>
        <v>1210</v>
      </c>
      <c r="V33" s="5"/>
      <c r="W33" s="127">
        <v>41768.391319444447</v>
      </c>
      <c r="X33" s="113">
        <v>368395</v>
      </c>
      <c r="Y33" s="110">
        <f t="shared" si="0"/>
        <v>0</v>
      </c>
    </row>
    <row r="34" spans="1:25">
      <c r="A34" s="16">
        <v>4</v>
      </c>
      <c r="B34" t="s">
        <v>150</v>
      </c>
      <c r="C34" t="s">
        <v>13</v>
      </c>
      <c r="D34">
        <v>367185</v>
      </c>
      <c r="E34">
        <v>191793</v>
      </c>
      <c r="F34">
        <v>6.9718249999999999</v>
      </c>
      <c r="G34">
        <v>1</v>
      </c>
      <c r="H34">
        <v>89.35</v>
      </c>
      <c r="I34">
        <v>19.3</v>
      </c>
      <c r="J34">
        <v>48.1</v>
      </c>
      <c r="K34">
        <v>123</v>
      </c>
      <c r="L34">
        <v>1.0125999999999999</v>
      </c>
      <c r="M34">
        <v>86.213999999999999</v>
      </c>
      <c r="N34">
        <v>92.082999999999998</v>
      </c>
      <c r="O34">
        <v>86.245999999999995</v>
      </c>
      <c r="P34">
        <v>14.9</v>
      </c>
      <c r="Q34">
        <v>23.6</v>
      </c>
      <c r="R34">
        <v>20.6</v>
      </c>
      <c r="S34">
        <v>4.76</v>
      </c>
      <c r="T34" s="16">
        <v>3</v>
      </c>
      <c r="U34" s="23">
        <f t="shared" si="1"/>
        <v>1152</v>
      </c>
      <c r="V34" s="5"/>
      <c r="W34" s="127">
        <v>41738.387013888889</v>
      </c>
      <c r="X34" s="113">
        <v>367185</v>
      </c>
      <c r="Y34" s="110">
        <f t="shared" si="0"/>
        <v>0</v>
      </c>
    </row>
    <row r="35" spans="1:25">
      <c r="A35" s="16">
        <v>3</v>
      </c>
      <c r="B35" t="s">
        <v>151</v>
      </c>
      <c r="C35" t="s">
        <v>13</v>
      </c>
      <c r="D35">
        <v>366033</v>
      </c>
      <c r="E35">
        <v>191632</v>
      </c>
      <c r="F35">
        <v>7.0260249999999997</v>
      </c>
      <c r="G35">
        <v>1</v>
      </c>
      <c r="H35">
        <v>90.728999999999999</v>
      </c>
      <c r="I35">
        <v>20.8</v>
      </c>
      <c r="J35">
        <v>47.8</v>
      </c>
      <c r="K35">
        <v>117.5</v>
      </c>
      <c r="L35">
        <v>1.0125999999999999</v>
      </c>
      <c r="M35">
        <v>87.18</v>
      </c>
      <c r="N35">
        <v>93.07</v>
      </c>
      <c r="O35">
        <v>87.218000000000004</v>
      </c>
      <c r="P35">
        <v>16</v>
      </c>
      <c r="Q35">
        <v>29.6</v>
      </c>
      <c r="R35">
        <v>21.2</v>
      </c>
      <c r="S35">
        <v>4.76</v>
      </c>
      <c r="T35" s="16">
        <v>2</v>
      </c>
      <c r="U35" s="23">
        <f t="shared" si="1"/>
        <v>1144</v>
      </c>
      <c r="V35" s="5"/>
      <c r="W35" s="127">
        <v>41707.409201388888</v>
      </c>
      <c r="X35" s="113">
        <v>366032</v>
      </c>
      <c r="Y35" s="110">
        <f>((X35*100)/D35)-100</f>
        <v>-2.7319941098369327E-4</v>
      </c>
    </row>
    <row r="36" spans="1:25">
      <c r="A36" s="16">
        <v>2</v>
      </c>
      <c r="B36" t="s">
        <v>152</v>
      </c>
      <c r="C36" t="s">
        <v>13</v>
      </c>
      <c r="D36">
        <v>364889</v>
      </c>
      <c r="E36">
        <v>191474</v>
      </c>
      <c r="F36">
        <v>7.2451169999999996</v>
      </c>
      <c r="G36">
        <v>1</v>
      </c>
      <c r="H36">
        <v>89.962000000000003</v>
      </c>
      <c r="I36">
        <v>21.9</v>
      </c>
      <c r="J36">
        <v>50</v>
      </c>
      <c r="K36">
        <v>144.1</v>
      </c>
      <c r="L36">
        <v>1.0130999999999999</v>
      </c>
      <c r="M36">
        <v>86.897000000000006</v>
      </c>
      <c r="N36">
        <v>92.387</v>
      </c>
      <c r="O36">
        <v>90.228999999999999</v>
      </c>
      <c r="P36">
        <v>13.6</v>
      </c>
      <c r="Q36">
        <v>30.3</v>
      </c>
      <c r="R36">
        <v>21.1</v>
      </c>
      <c r="S36">
        <v>4.76</v>
      </c>
      <c r="T36" s="16">
        <v>1</v>
      </c>
      <c r="U36" s="23">
        <f t="shared" si="1"/>
        <v>1195</v>
      </c>
      <c r="V36" s="5"/>
      <c r="W36" s="127">
        <v>41679.391527777778</v>
      </c>
      <c r="X36" s="113">
        <v>364889</v>
      </c>
      <c r="Y36" s="110">
        <f t="shared" ref="Y36:Y37" si="2">((X36*100)/D36)-100</f>
        <v>0</v>
      </c>
    </row>
    <row r="37" spans="1:25">
      <c r="A37" s="16">
        <v>1</v>
      </c>
      <c r="B37" t="s">
        <v>138</v>
      </c>
      <c r="C37" t="s">
        <v>13</v>
      </c>
      <c r="D37">
        <v>363694</v>
      </c>
      <c r="E37">
        <v>191307</v>
      </c>
      <c r="F37">
        <v>7.2055090000000002</v>
      </c>
      <c r="G37">
        <v>1</v>
      </c>
      <c r="H37">
        <v>92.245999999999995</v>
      </c>
      <c r="I37">
        <v>24.7</v>
      </c>
      <c r="J37">
        <v>10.199999999999999</v>
      </c>
      <c r="K37">
        <v>137.1</v>
      </c>
      <c r="L37">
        <v>1.0128999999999999</v>
      </c>
      <c r="M37">
        <v>88.884</v>
      </c>
      <c r="N37">
        <v>94.242999999999995</v>
      </c>
      <c r="O37">
        <v>90.04</v>
      </c>
      <c r="P37">
        <v>13.1</v>
      </c>
      <c r="Q37">
        <v>39.1</v>
      </c>
      <c r="R37">
        <v>22.1</v>
      </c>
      <c r="S37">
        <v>4.7699999999999996</v>
      </c>
      <c r="T37" s="1"/>
      <c r="U37" s="26"/>
      <c r="V37" s="5"/>
      <c r="W37" s="127">
        <v>41648.38480324074</v>
      </c>
      <c r="X37" s="113">
        <v>363693</v>
      </c>
      <c r="Y37" s="110">
        <f t="shared" si="2"/>
        <v>-2.7495641940333826E-4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80"/>
      <c r="X38" s="181"/>
      <c r="Y38" s="188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80"/>
      <c r="X39" s="181"/>
      <c r="Y39" s="18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80"/>
      <c r="X40" s="181"/>
      <c r="Y40" s="18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83"/>
      <c r="X41" s="184"/>
      <c r="Y41" s="185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zoomScale="80" zoomScaleNormal="80" workbookViewId="0">
      <selection activeCell="B6" sqref="B6"/>
    </sheetView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61" t="s">
        <v>135</v>
      </c>
      <c r="X1" s="161" t="s">
        <v>136</v>
      </c>
      <c r="Y1" s="164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62"/>
      <c r="X2" s="162"/>
      <c r="Y2" s="165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62"/>
      <c r="X3" s="162"/>
      <c r="Y3" s="16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62"/>
      <c r="X4" s="162"/>
      <c r="Y4" s="16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63"/>
      <c r="X5" s="163"/>
      <c r="Y5" s="166"/>
    </row>
    <row r="6" spans="1:25">
      <c r="A6" s="21">
        <v>32</v>
      </c>
      <c r="T6" s="22">
        <v>31</v>
      </c>
      <c r="U6" s="23">
        <f>D6-D7</f>
        <v>-108845</v>
      </c>
      <c r="V6" s="24">
        <v>1</v>
      </c>
      <c r="W6" s="105"/>
      <c r="X6" s="104"/>
      <c r="Y6" s="106" t="e">
        <f t="shared" ref="Y6:Y34" si="0">((X6*100)/D6)-100</f>
        <v>#DIV/0!</v>
      </c>
    </row>
    <row r="7" spans="1:25">
      <c r="A7" s="16">
        <v>31</v>
      </c>
      <c r="D7">
        <v>108845</v>
      </c>
      <c r="T7" s="16">
        <v>30</v>
      </c>
      <c r="U7" s="23">
        <f>D7-D8</f>
        <v>1236</v>
      </c>
      <c r="V7" s="4"/>
      <c r="W7" s="104"/>
      <c r="X7" s="104"/>
      <c r="Y7" s="106">
        <f t="shared" si="0"/>
        <v>-100</v>
      </c>
    </row>
    <row r="8" spans="1:25">
      <c r="A8" s="16">
        <v>30</v>
      </c>
      <c r="D8">
        <v>107609</v>
      </c>
      <c r="T8" s="16">
        <v>29</v>
      </c>
      <c r="U8" s="23">
        <f>D8-D9</f>
        <v>1156</v>
      </c>
      <c r="V8" s="4"/>
      <c r="W8" s="104"/>
      <c r="X8" s="104"/>
      <c r="Y8" s="106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106453</v>
      </c>
      <c r="E9">
        <v>158379</v>
      </c>
      <c r="F9">
        <v>6.9193090000000002</v>
      </c>
      <c r="G9">
        <v>0</v>
      </c>
      <c r="H9">
        <v>90.984999999999999</v>
      </c>
      <c r="I9">
        <v>20.399999999999999</v>
      </c>
      <c r="J9">
        <v>8.6999999999999993</v>
      </c>
      <c r="K9">
        <v>100.8</v>
      </c>
      <c r="L9">
        <v>1.0125</v>
      </c>
      <c r="M9">
        <v>85.320999999999998</v>
      </c>
      <c r="N9">
        <v>92.962999999999994</v>
      </c>
      <c r="O9">
        <v>85.561999999999998</v>
      </c>
      <c r="P9">
        <v>13.3</v>
      </c>
      <c r="Q9">
        <v>30.9</v>
      </c>
      <c r="R9">
        <v>20.7</v>
      </c>
      <c r="S9">
        <v>5.42</v>
      </c>
      <c r="T9" s="22">
        <v>28</v>
      </c>
      <c r="U9" s="23">
        <f t="shared" ref="U9:U36" si="1">D9-D10</f>
        <v>197</v>
      </c>
      <c r="V9" s="24">
        <v>29</v>
      </c>
      <c r="W9" s="104"/>
      <c r="X9" s="104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106256</v>
      </c>
      <c r="E10">
        <v>158352</v>
      </c>
      <c r="F10">
        <v>7.4995719999999997</v>
      </c>
      <c r="G10">
        <v>0</v>
      </c>
      <c r="H10">
        <v>90.68</v>
      </c>
      <c r="I10">
        <v>19.7</v>
      </c>
      <c r="J10">
        <v>4.2</v>
      </c>
      <c r="K10">
        <v>13</v>
      </c>
      <c r="L10">
        <v>1.0143</v>
      </c>
      <c r="M10">
        <v>87.843999999999994</v>
      </c>
      <c r="N10">
        <v>94.25</v>
      </c>
      <c r="O10">
        <v>92.084999999999994</v>
      </c>
      <c r="P10">
        <v>13.2</v>
      </c>
      <c r="Q10">
        <v>30.3</v>
      </c>
      <c r="R10">
        <v>16.600000000000001</v>
      </c>
      <c r="S10">
        <v>5.42</v>
      </c>
      <c r="T10" s="16">
        <v>27</v>
      </c>
      <c r="U10" s="23">
        <f t="shared" si="1"/>
        <v>72</v>
      </c>
      <c r="V10" s="16"/>
      <c r="W10" s="104"/>
      <c r="X10" s="104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106184</v>
      </c>
      <c r="E11">
        <v>158342</v>
      </c>
      <c r="F11">
        <v>7.2830630000000003</v>
      </c>
      <c r="G11">
        <v>0</v>
      </c>
      <c r="H11">
        <v>89.302999999999997</v>
      </c>
      <c r="I11">
        <v>21.5</v>
      </c>
      <c r="J11">
        <v>44</v>
      </c>
      <c r="K11">
        <v>105.4</v>
      </c>
      <c r="L11">
        <v>1.014</v>
      </c>
      <c r="M11">
        <v>86.256</v>
      </c>
      <c r="N11">
        <v>92.844999999999999</v>
      </c>
      <c r="O11">
        <v>88.706999999999994</v>
      </c>
      <c r="P11">
        <v>14.1</v>
      </c>
      <c r="Q11">
        <v>28</v>
      </c>
      <c r="R11">
        <v>15.5</v>
      </c>
      <c r="S11">
        <v>5.42</v>
      </c>
      <c r="T11" s="16">
        <v>26</v>
      </c>
      <c r="U11" s="23">
        <f t="shared" si="1"/>
        <v>1032</v>
      </c>
      <c r="V11" s="16"/>
      <c r="W11" s="104"/>
      <c r="X11" s="104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105152</v>
      </c>
      <c r="E12">
        <v>158197</v>
      </c>
      <c r="F12">
        <v>7.0454920000000003</v>
      </c>
      <c r="G12">
        <v>0</v>
      </c>
      <c r="H12">
        <v>88.436999999999998</v>
      </c>
      <c r="I12">
        <v>21.3</v>
      </c>
      <c r="J12">
        <v>49</v>
      </c>
      <c r="K12">
        <v>110.6</v>
      </c>
      <c r="L12">
        <v>1.0126999999999999</v>
      </c>
      <c r="M12">
        <v>85.572999999999993</v>
      </c>
      <c r="N12">
        <v>91.435000000000002</v>
      </c>
      <c r="O12">
        <v>87.358000000000004</v>
      </c>
      <c r="P12">
        <v>16.100000000000001</v>
      </c>
      <c r="Q12">
        <v>28.4</v>
      </c>
      <c r="R12">
        <v>20.8</v>
      </c>
      <c r="S12">
        <v>5.42</v>
      </c>
      <c r="T12" s="16">
        <v>25</v>
      </c>
      <c r="U12" s="23">
        <f t="shared" si="1"/>
        <v>1157</v>
      </c>
      <c r="V12" s="16"/>
      <c r="W12" s="104"/>
      <c r="X12" s="104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103995</v>
      </c>
      <c r="E13">
        <v>158035</v>
      </c>
      <c r="F13">
        <v>7.0167970000000004</v>
      </c>
      <c r="G13">
        <v>0</v>
      </c>
      <c r="H13">
        <v>89.188999999999993</v>
      </c>
      <c r="I13">
        <v>20.8</v>
      </c>
      <c r="J13">
        <v>46.1</v>
      </c>
      <c r="K13">
        <v>115.3</v>
      </c>
      <c r="L13">
        <v>1.0125</v>
      </c>
      <c r="M13">
        <v>85.376000000000005</v>
      </c>
      <c r="N13">
        <v>91.867999999999995</v>
      </c>
      <c r="O13">
        <v>87.346000000000004</v>
      </c>
      <c r="P13">
        <v>16.8</v>
      </c>
      <c r="Q13">
        <v>25.6</v>
      </c>
      <c r="R13">
        <v>21.9</v>
      </c>
      <c r="S13">
        <v>5.42</v>
      </c>
      <c r="T13" s="16">
        <v>24</v>
      </c>
      <c r="U13" s="23">
        <f t="shared" si="1"/>
        <v>1084</v>
      </c>
      <c r="V13" s="16"/>
      <c r="W13" s="104"/>
      <c r="X13" s="104"/>
      <c r="Y13" s="106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102911</v>
      </c>
      <c r="E14">
        <v>157883</v>
      </c>
      <c r="F14">
        <v>7.0425529999999998</v>
      </c>
      <c r="G14">
        <v>0</v>
      </c>
      <c r="H14">
        <v>87.909000000000006</v>
      </c>
      <c r="I14">
        <v>20.8</v>
      </c>
      <c r="J14">
        <v>52.2</v>
      </c>
      <c r="K14">
        <v>114.3</v>
      </c>
      <c r="L14">
        <v>1.0130999999999999</v>
      </c>
      <c r="M14">
        <v>84.361000000000004</v>
      </c>
      <c r="N14">
        <v>90.954999999999998</v>
      </c>
      <c r="O14">
        <v>86.44</v>
      </c>
      <c r="P14">
        <v>17.2</v>
      </c>
      <c r="Q14">
        <v>25.3</v>
      </c>
      <c r="R14">
        <v>18.3</v>
      </c>
      <c r="S14">
        <v>5.42</v>
      </c>
      <c r="T14" s="16">
        <v>23</v>
      </c>
      <c r="U14" s="23">
        <f t="shared" si="1"/>
        <v>1228</v>
      </c>
      <c r="V14" s="16"/>
      <c r="W14" s="104"/>
      <c r="X14" s="104"/>
      <c r="Y14" s="106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101683</v>
      </c>
      <c r="E15">
        <v>157710</v>
      </c>
      <c r="F15">
        <v>7.0494399999999997</v>
      </c>
      <c r="G15">
        <v>0</v>
      </c>
      <c r="H15">
        <v>88.046000000000006</v>
      </c>
      <c r="I15">
        <v>21.7</v>
      </c>
      <c r="J15">
        <v>48.5</v>
      </c>
      <c r="K15">
        <v>108.2</v>
      </c>
      <c r="L15">
        <v>1.0128999999999999</v>
      </c>
      <c r="M15">
        <v>84.817999999999998</v>
      </c>
      <c r="N15">
        <v>90.936999999999998</v>
      </c>
      <c r="O15">
        <v>86.938999999999993</v>
      </c>
      <c r="P15">
        <v>18.2</v>
      </c>
      <c r="Q15">
        <v>26.8</v>
      </c>
      <c r="R15">
        <v>19.5</v>
      </c>
      <c r="S15">
        <v>5.42</v>
      </c>
      <c r="T15" s="16">
        <v>22</v>
      </c>
      <c r="U15" s="23">
        <f t="shared" si="1"/>
        <v>1132</v>
      </c>
      <c r="V15" s="16"/>
      <c r="W15" s="104"/>
      <c r="X15" s="104"/>
      <c r="Y15" s="106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100551</v>
      </c>
      <c r="E16">
        <v>157549</v>
      </c>
      <c r="F16">
        <v>7.0122099999999996</v>
      </c>
      <c r="G16">
        <v>0</v>
      </c>
      <c r="H16">
        <v>90.784999999999997</v>
      </c>
      <c r="I16">
        <v>20.6</v>
      </c>
      <c r="J16">
        <v>9.3000000000000007</v>
      </c>
      <c r="K16">
        <v>111.9</v>
      </c>
      <c r="L16">
        <v>1.0125999999999999</v>
      </c>
      <c r="M16">
        <v>85.772999999999996</v>
      </c>
      <c r="N16">
        <v>93.856999999999999</v>
      </c>
      <c r="O16">
        <v>87.131</v>
      </c>
      <c r="P16">
        <v>15.2</v>
      </c>
      <c r="Q16">
        <v>31.9</v>
      </c>
      <c r="R16">
        <v>21.5</v>
      </c>
      <c r="S16">
        <v>5.42</v>
      </c>
      <c r="T16" s="22">
        <v>21</v>
      </c>
      <c r="U16" s="23">
        <f t="shared" si="1"/>
        <v>196</v>
      </c>
      <c r="V16" s="24">
        <v>22</v>
      </c>
      <c r="W16" s="104"/>
      <c r="X16" s="104"/>
      <c r="Y16" s="106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100355</v>
      </c>
      <c r="E17">
        <v>157522</v>
      </c>
      <c r="F17">
        <v>7.3246310000000001</v>
      </c>
      <c r="G17">
        <v>0</v>
      </c>
      <c r="H17">
        <v>90.897999999999996</v>
      </c>
      <c r="I17">
        <v>21.4</v>
      </c>
      <c r="J17">
        <v>39.4</v>
      </c>
      <c r="K17">
        <v>108</v>
      </c>
      <c r="L17">
        <v>1.0137</v>
      </c>
      <c r="M17">
        <v>87.977999999999994</v>
      </c>
      <c r="N17">
        <v>93.191000000000003</v>
      </c>
      <c r="O17">
        <v>90.19</v>
      </c>
      <c r="P17">
        <v>17.100000000000001</v>
      </c>
      <c r="Q17">
        <v>31.7</v>
      </c>
      <c r="R17">
        <v>18</v>
      </c>
      <c r="S17">
        <v>5.42</v>
      </c>
      <c r="T17" s="16">
        <v>20</v>
      </c>
      <c r="U17" s="23">
        <f t="shared" si="1"/>
        <v>917</v>
      </c>
      <c r="V17" s="16"/>
      <c r="W17" s="104"/>
      <c r="X17" s="104"/>
      <c r="Y17" s="106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99438</v>
      </c>
      <c r="E18">
        <v>157397</v>
      </c>
      <c r="F18">
        <v>7.3666260000000001</v>
      </c>
      <c r="G18">
        <v>0</v>
      </c>
      <c r="H18">
        <v>89.471000000000004</v>
      </c>
      <c r="I18">
        <v>23.5</v>
      </c>
      <c r="J18">
        <v>40.4</v>
      </c>
      <c r="K18">
        <v>107.7</v>
      </c>
      <c r="L18">
        <v>1.0139</v>
      </c>
      <c r="M18">
        <v>85.930999999999997</v>
      </c>
      <c r="N18">
        <v>93.034000000000006</v>
      </c>
      <c r="O18">
        <v>90.454999999999998</v>
      </c>
      <c r="P18">
        <v>16.899999999999999</v>
      </c>
      <c r="Q18">
        <v>30.1</v>
      </c>
      <c r="R18">
        <v>17.100000000000001</v>
      </c>
      <c r="S18">
        <v>5.43</v>
      </c>
      <c r="T18" s="16">
        <v>19</v>
      </c>
      <c r="U18" s="23">
        <f t="shared" si="1"/>
        <v>940</v>
      </c>
      <c r="V18" s="16"/>
      <c r="W18" s="104"/>
      <c r="X18" s="104"/>
      <c r="Y18" s="106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98498</v>
      </c>
      <c r="E19">
        <v>157264</v>
      </c>
      <c r="F19">
        <v>7.1147999999999998</v>
      </c>
      <c r="G19">
        <v>0</v>
      </c>
      <c r="H19">
        <v>88.070999999999998</v>
      </c>
      <c r="I19">
        <v>22.9</v>
      </c>
      <c r="J19">
        <v>52</v>
      </c>
      <c r="K19">
        <v>117.9</v>
      </c>
      <c r="L19">
        <v>1.0127999999999999</v>
      </c>
      <c r="M19">
        <v>85.372</v>
      </c>
      <c r="N19">
        <v>90.623999999999995</v>
      </c>
      <c r="O19">
        <v>88.495999999999995</v>
      </c>
      <c r="P19">
        <v>17.2</v>
      </c>
      <c r="Q19">
        <v>28.5</v>
      </c>
      <c r="R19">
        <v>21.3</v>
      </c>
      <c r="S19">
        <v>5.43</v>
      </c>
      <c r="T19" s="16">
        <v>18</v>
      </c>
      <c r="U19" s="23">
        <f t="shared" si="1"/>
        <v>1217</v>
      </c>
      <c r="V19" s="16"/>
      <c r="W19" s="104"/>
      <c r="X19" s="104"/>
      <c r="Y19" s="106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97281</v>
      </c>
      <c r="E20">
        <v>157091</v>
      </c>
      <c r="F20">
        <v>7.003819</v>
      </c>
      <c r="G20">
        <v>0</v>
      </c>
      <c r="H20">
        <v>88.478999999999999</v>
      </c>
      <c r="I20">
        <v>22.8</v>
      </c>
      <c r="J20">
        <v>53</v>
      </c>
      <c r="K20">
        <v>127.9</v>
      </c>
      <c r="L20">
        <v>1.0125999999999999</v>
      </c>
      <c r="M20">
        <v>85.503</v>
      </c>
      <c r="N20">
        <v>90.593999999999994</v>
      </c>
      <c r="O20">
        <v>86.802000000000007</v>
      </c>
      <c r="P20">
        <v>18.899999999999999</v>
      </c>
      <c r="Q20">
        <v>29</v>
      </c>
      <c r="R20">
        <v>20.9</v>
      </c>
      <c r="S20">
        <v>5.43</v>
      </c>
      <c r="T20" s="16">
        <v>17</v>
      </c>
      <c r="U20" s="23">
        <f t="shared" si="1"/>
        <v>1240</v>
      </c>
      <c r="V20" s="16"/>
      <c r="W20" s="104"/>
      <c r="X20" s="104"/>
      <c r="Y20" s="106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96041</v>
      </c>
      <c r="E21">
        <v>156916</v>
      </c>
      <c r="F21">
        <v>7.0831920000000004</v>
      </c>
      <c r="G21">
        <v>0</v>
      </c>
      <c r="H21">
        <v>92.366</v>
      </c>
      <c r="I21">
        <v>20.2</v>
      </c>
      <c r="J21">
        <v>5.0999999999999996</v>
      </c>
      <c r="K21">
        <v>121.9</v>
      </c>
      <c r="L21">
        <v>1.0127999999999999</v>
      </c>
      <c r="M21">
        <v>87.44</v>
      </c>
      <c r="N21">
        <v>94.772999999999996</v>
      </c>
      <c r="O21">
        <v>88.019000000000005</v>
      </c>
      <c r="P21">
        <v>14</v>
      </c>
      <c r="Q21">
        <v>26.4</v>
      </c>
      <c r="R21">
        <v>21.2</v>
      </c>
      <c r="S21">
        <v>5.43</v>
      </c>
      <c r="T21" s="16">
        <v>16</v>
      </c>
      <c r="U21" s="23">
        <f t="shared" si="1"/>
        <v>121</v>
      </c>
      <c r="V21" s="16"/>
      <c r="W21" s="104"/>
      <c r="X21" s="104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95920</v>
      </c>
      <c r="E22">
        <v>156899</v>
      </c>
      <c r="F22">
        <v>7.7381039999999999</v>
      </c>
      <c r="G22">
        <v>0</v>
      </c>
      <c r="H22">
        <v>93.406999999999996</v>
      </c>
      <c r="I22">
        <v>19.899999999999999</v>
      </c>
      <c r="J22">
        <v>34.200000000000003</v>
      </c>
      <c r="K22">
        <v>118.1</v>
      </c>
      <c r="L22">
        <v>1.0152000000000001</v>
      </c>
      <c r="M22">
        <v>89.432000000000002</v>
      </c>
      <c r="N22">
        <v>95.277000000000001</v>
      </c>
      <c r="O22">
        <v>94.316000000000003</v>
      </c>
      <c r="P22">
        <v>11.9</v>
      </c>
      <c r="Q22">
        <v>26.9</v>
      </c>
      <c r="R22">
        <v>14</v>
      </c>
      <c r="S22">
        <v>5.43</v>
      </c>
      <c r="T22" s="16">
        <v>15</v>
      </c>
      <c r="U22" s="23">
        <f t="shared" si="1"/>
        <v>790</v>
      </c>
      <c r="V22" s="16"/>
      <c r="W22" s="104"/>
      <c r="X22" s="104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95130</v>
      </c>
      <c r="E23">
        <v>156792</v>
      </c>
      <c r="F23">
        <v>7.2444990000000002</v>
      </c>
      <c r="G23">
        <v>0</v>
      </c>
      <c r="H23">
        <v>92.04</v>
      </c>
      <c r="I23">
        <v>19.399999999999999</v>
      </c>
      <c r="J23">
        <v>8.3000000000000007</v>
      </c>
      <c r="K23">
        <v>110</v>
      </c>
      <c r="L23">
        <v>1.0132000000000001</v>
      </c>
      <c r="M23">
        <v>90.009</v>
      </c>
      <c r="N23">
        <v>93.799000000000007</v>
      </c>
      <c r="O23">
        <v>90.009</v>
      </c>
      <c r="P23">
        <v>13.2</v>
      </c>
      <c r="Q23">
        <v>25.3</v>
      </c>
      <c r="R23">
        <v>20.5</v>
      </c>
      <c r="S23">
        <v>5.43</v>
      </c>
      <c r="T23" s="22">
        <v>14</v>
      </c>
      <c r="U23" s="23">
        <f t="shared" si="1"/>
        <v>170</v>
      </c>
      <c r="V23" s="24">
        <v>15</v>
      </c>
      <c r="W23" s="104"/>
      <c r="X23" s="104"/>
      <c r="Y23" s="106">
        <f t="shared" si="0"/>
        <v>-100</v>
      </c>
    </row>
    <row r="24" spans="1:25">
      <c r="A24" s="16">
        <v>14</v>
      </c>
      <c r="B24" t="s">
        <v>185</v>
      </c>
      <c r="C24" t="s">
        <v>13</v>
      </c>
      <c r="D24">
        <v>94960</v>
      </c>
      <c r="E24">
        <v>156769</v>
      </c>
      <c r="F24">
        <v>7.4144040000000002</v>
      </c>
      <c r="G24">
        <v>0</v>
      </c>
      <c r="H24">
        <v>91.63</v>
      </c>
      <c r="I24">
        <v>20.7</v>
      </c>
      <c r="J24">
        <v>27.4</v>
      </c>
      <c r="K24">
        <v>119.7</v>
      </c>
      <c r="L24">
        <v>1.014</v>
      </c>
      <c r="M24">
        <v>88.435000000000002</v>
      </c>
      <c r="N24">
        <v>93.790999999999997</v>
      </c>
      <c r="O24">
        <v>91.227999999999994</v>
      </c>
      <c r="P24">
        <v>16.399999999999999</v>
      </c>
      <c r="Q24">
        <v>25.9</v>
      </c>
      <c r="R24">
        <v>17.5</v>
      </c>
      <c r="S24">
        <v>5.43</v>
      </c>
      <c r="T24" s="16">
        <v>13</v>
      </c>
      <c r="U24" s="23">
        <f t="shared" si="1"/>
        <v>625</v>
      </c>
      <c r="V24" s="16"/>
      <c r="W24" s="104"/>
      <c r="X24" s="104"/>
      <c r="Y24" s="106">
        <f t="shared" si="0"/>
        <v>-100</v>
      </c>
    </row>
    <row r="25" spans="1:25">
      <c r="A25" s="16">
        <v>13</v>
      </c>
      <c r="B25" t="s">
        <v>186</v>
      </c>
      <c r="C25" t="s">
        <v>13</v>
      </c>
      <c r="D25">
        <v>94335</v>
      </c>
      <c r="E25">
        <v>156682</v>
      </c>
      <c r="F25">
        <v>7.2964149999999997</v>
      </c>
      <c r="G25">
        <v>0</v>
      </c>
      <c r="H25">
        <v>90.549000000000007</v>
      </c>
      <c r="I25">
        <v>21.7</v>
      </c>
      <c r="J25">
        <v>49.7</v>
      </c>
      <c r="K25">
        <v>116.2</v>
      </c>
      <c r="L25">
        <v>1.0134000000000001</v>
      </c>
      <c r="M25">
        <v>86.177999999999997</v>
      </c>
      <c r="N25">
        <v>93.652000000000001</v>
      </c>
      <c r="O25">
        <v>90.38</v>
      </c>
      <c r="P25">
        <v>17.5</v>
      </c>
      <c r="Q25">
        <v>26.9</v>
      </c>
      <c r="R25">
        <v>19.600000000000001</v>
      </c>
      <c r="S25">
        <v>5.43</v>
      </c>
      <c r="T25" s="16">
        <v>12</v>
      </c>
      <c r="U25" s="23">
        <f t="shared" si="1"/>
        <v>1153</v>
      </c>
      <c r="V25" s="16"/>
      <c r="W25" s="104"/>
      <c r="X25" s="104"/>
      <c r="Y25" s="106">
        <f t="shared" si="0"/>
        <v>-100</v>
      </c>
    </row>
    <row r="26" spans="1:25">
      <c r="A26" s="16">
        <v>12</v>
      </c>
      <c r="B26" t="s">
        <v>187</v>
      </c>
      <c r="C26" t="s">
        <v>13</v>
      </c>
      <c r="D26">
        <v>93182</v>
      </c>
      <c r="E26">
        <v>156523</v>
      </c>
      <c r="F26">
        <v>7.0387130000000004</v>
      </c>
      <c r="G26">
        <v>0</v>
      </c>
      <c r="H26">
        <v>88.822000000000003</v>
      </c>
      <c r="I26">
        <v>21.8</v>
      </c>
      <c r="J26">
        <v>49.8</v>
      </c>
      <c r="K26">
        <v>119.7</v>
      </c>
      <c r="L26">
        <v>1.0128999999999999</v>
      </c>
      <c r="M26">
        <v>85.51</v>
      </c>
      <c r="N26">
        <v>92.438999999999993</v>
      </c>
      <c r="O26">
        <v>86.828999999999994</v>
      </c>
      <c r="P26">
        <v>16.2</v>
      </c>
      <c r="Q26">
        <v>27.3</v>
      </c>
      <c r="R26">
        <v>19.600000000000001</v>
      </c>
      <c r="S26">
        <v>5.43</v>
      </c>
      <c r="T26" s="16">
        <v>11</v>
      </c>
      <c r="U26" s="23">
        <f t="shared" si="1"/>
        <v>1166</v>
      </c>
      <c r="V26" s="16"/>
      <c r="W26" s="105"/>
      <c r="X26" s="104"/>
      <c r="Y26" s="106">
        <f t="shared" si="0"/>
        <v>-100</v>
      </c>
    </row>
    <row r="27" spans="1:25">
      <c r="A27" s="16">
        <v>11</v>
      </c>
      <c r="B27" t="s">
        <v>188</v>
      </c>
      <c r="C27" t="s">
        <v>13</v>
      </c>
      <c r="D27">
        <v>92016</v>
      </c>
      <c r="E27">
        <v>156359</v>
      </c>
      <c r="F27">
        <v>7.1956189999999998</v>
      </c>
      <c r="G27">
        <v>0</v>
      </c>
      <c r="H27">
        <v>89.331000000000003</v>
      </c>
      <c r="I27">
        <v>22.4</v>
      </c>
      <c r="J27">
        <v>49.2</v>
      </c>
      <c r="K27">
        <v>114.5</v>
      </c>
      <c r="L27">
        <v>1.0129999999999999</v>
      </c>
      <c r="M27">
        <v>84.801000000000002</v>
      </c>
      <c r="N27">
        <v>92.625</v>
      </c>
      <c r="O27">
        <v>89.448999999999998</v>
      </c>
      <c r="P27">
        <v>18</v>
      </c>
      <c r="Q27">
        <v>29</v>
      </c>
      <c r="R27">
        <v>20.8</v>
      </c>
      <c r="S27">
        <v>5.43</v>
      </c>
      <c r="T27" s="16">
        <v>10</v>
      </c>
      <c r="U27" s="23">
        <f t="shared" si="1"/>
        <v>1135</v>
      </c>
      <c r="V27" s="16"/>
      <c r="W27" s="105"/>
      <c r="X27" s="104"/>
      <c r="Y27" s="106">
        <f t="shared" si="0"/>
        <v>-100</v>
      </c>
    </row>
    <row r="28" spans="1:25">
      <c r="A28" s="16">
        <v>10</v>
      </c>
      <c r="B28" t="s">
        <v>189</v>
      </c>
      <c r="C28" t="s">
        <v>13</v>
      </c>
      <c r="D28">
        <v>90881</v>
      </c>
      <c r="E28">
        <v>156200</v>
      </c>
      <c r="F28">
        <v>7.0497889999999996</v>
      </c>
      <c r="G28">
        <v>0</v>
      </c>
      <c r="H28">
        <v>88.662999999999997</v>
      </c>
      <c r="I28">
        <v>22</v>
      </c>
      <c r="J28">
        <v>50.6</v>
      </c>
      <c r="K28">
        <v>134.1</v>
      </c>
      <c r="L28">
        <v>1.0125999999999999</v>
      </c>
      <c r="M28">
        <v>84.992000000000004</v>
      </c>
      <c r="N28">
        <v>91.418000000000006</v>
      </c>
      <c r="O28">
        <v>87.866</v>
      </c>
      <c r="P28">
        <v>17.100000000000001</v>
      </c>
      <c r="Q28">
        <v>27.6</v>
      </c>
      <c r="R28">
        <v>22.1</v>
      </c>
      <c r="S28">
        <v>5.44</v>
      </c>
      <c r="T28" s="16">
        <v>9</v>
      </c>
      <c r="U28" s="23">
        <f t="shared" si="1"/>
        <v>1180</v>
      </c>
      <c r="V28" s="16"/>
      <c r="W28" s="131"/>
      <c r="X28" s="132"/>
      <c r="Y28" s="106">
        <f t="shared" si="0"/>
        <v>-100</v>
      </c>
    </row>
    <row r="29" spans="1:25">
      <c r="A29" s="16">
        <v>9</v>
      </c>
      <c r="B29" t="s">
        <v>190</v>
      </c>
      <c r="C29" t="s">
        <v>13</v>
      </c>
      <c r="D29">
        <v>89701</v>
      </c>
      <c r="E29">
        <v>156033</v>
      </c>
      <c r="F29">
        <v>7.2239089999999999</v>
      </c>
      <c r="G29">
        <v>0</v>
      </c>
      <c r="H29">
        <v>88.953000000000003</v>
      </c>
      <c r="I29">
        <v>21.1</v>
      </c>
      <c r="J29">
        <v>49.7</v>
      </c>
      <c r="K29">
        <v>108.8</v>
      </c>
      <c r="L29">
        <v>1.0132000000000001</v>
      </c>
      <c r="M29">
        <v>85.475999999999999</v>
      </c>
      <c r="N29">
        <v>92.021000000000001</v>
      </c>
      <c r="O29">
        <v>89.566999999999993</v>
      </c>
      <c r="P29">
        <v>17.5</v>
      </c>
      <c r="Q29">
        <v>25.2</v>
      </c>
      <c r="R29">
        <v>20.100000000000001</v>
      </c>
      <c r="S29">
        <v>5.43</v>
      </c>
      <c r="T29" s="16">
        <v>8</v>
      </c>
      <c r="U29" s="23">
        <f t="shared" si="1"/>
        <v>1147</v>
      </c>
      <c r="V29" s="16"/>
      <c r="W29" s="127">
        <v>41891.383912037039</v>
      </c>
      <c r="X29" s="113">
        <v>89701</v>
      </c>
      <c r="Y29" s="110">
        <f t="shared" si="0"/>
        <v>0</v>
      </c>
    </row>
    <row r="30" spans="1:25" s="25" customFormat="1">
      <c r="A30" s="21">
        <v>8</v>
      </c>
      <c r="B30" t="s">
        <v>146</v>
      </c>
      <c r="C30" t="s">
        <v>13</v>
      </c>
      <c r="D30">
        <v>88554</v>
      </c>
      <c r="E30">
        <v>155873</v>
      </c>
      <c r="F30">
        <v>7.1415850000000001</v>
      </c>
      <c r="G30">
        <v>0</v>
      </c>
      <c r="H30">
        <v>92.087999999999994</v>
      </c>
      <c r="I30">
        <v>19.3</v>
      </c>
      <c r="J30">
        <v>6.1</v>
      </c>
      <c r="K30">
        <v>139.19999999999999</v>
      </c>
      <c r="L30">
        <v>1.0129999999999999</v>
      </c>
      <c r="M30">
        <v>86.701999999999998</v>
      </c>
      <c r="N30">
        <v>94.188000000000002</v>
      </c>
      <c r="O30">
        <v>88.56</v>
      </c>
      <c r="P30">
        <v>12.5</v>
      </c>
      <c r="Q30">
        <v>26.7</v>
      </c>
      <c r="R30">
        <v>20.5</v>
      </c>
      <c r="S30">
        <v>5.44</v>
      </c>
      <c r="T30" s="22">
        <v>7</v>
      </c>
      <c r="U30" s="23">
        <f t="shared" si="1"/>
        <v>138</v>
      </c>
      <c r="V30" s="24">
        <v>8</v>
      </c>
      <c r="W30" s="127">
        <v>41860.389560185184</v>
      </c>
      <c r="X30" s="113">
        <v>88557</v>
      </c>
      <c r="Y30" s="110">
        <f t="shared" si="0"/>
        <v>3.3877633986065803E-3</v>
      </c>
    </row>
    <row r="31" spans="1:25">
      <c r="A31" s="16">
        <v>7</v>
      </c>
      <c r="B31" t="s">
        <v>147</v>
      </c>
      <c r="C31" t="s">
        <v>13</v>
      </c>
      <c r="D31">
        <v>88416</v>
      </c>
      <c r="E31">
        <v>155854</v>
      </c>
      <c r="F31">
        <v>7.5711899999999996</v>
      </c>
      <c r="G31">
        <v>0</v>
      </c>
      <c r="H31">
        <v>92.278999999999996</v>
      </c>
      <c r="I31">
        <v>19.8</v>
      </c>
      <c r="J31">
        <v>23.1</v>
      </c>
      <c r="K31">
        <v>107.3</v>
      </c>
      <c r="L31">
        <v>1.0145999999999999</v>
      </c>
      <c r="M31">
        <v>91.025000000000006</v>
      </c>
      <c r="N31">
        <v>94.049000000000007</v>
      </c>
      <c r="O31">
        <v>92.62</v>
      </c>
      <c r="P31">
        <v>11.2</v>
      </c>
      <c r="Q31">
        <v>27.5</v>
      </c>
      <c r="R31">
        <v>15.5</v>
      </c>
      <c r="S31">
        <v>5.44</v>
      </c>
      <c r="T31" s="16">
        <v>6</v>
      </c>
      <c r="U31" s="23">
        <f t="shared" si="1"/>
        <v>520</v>
      </c>
      <c r="V31" s="5"/>
      <c r="W31" s="127">
        <v>41829.385162037041</v>
      </c>
      <c r="X31" s="113">
        <v>88416</v>
      </c>
      <c r="Y31" s="110">
        <f t="shared" si="0"/>
        <v>0</v>
      </c>
    </row>
    <row r="32" spans="1:25">
      <c r="A32" s="16">
        <v>6</v>
      </c>
      <c r="B32" t="s">
        <v>148</v>
      </c>
      <c r="C32" t="s">
        <v>13</v>
      </c>
      <c r="D32">
        <v>87896</v>
      </c>
      <c r="E32">
        <v>155782</v>
      </c>
      <c r="F32">
        <v>7.2977629999999998</v>
      </c>
      <c r="G32">
        <v>0</v>
      </c>
      <c r="H32">
        <v>89.552000000000007</v>
      </c>
      <c r="I32">
        <v>19.2</v>
      </c>
      <c r="J32">
        <v>35.5</v>
      </c>
      <c r="K32">
        <v>126.3</v>
      </c>
      <c r="L32">
        <v>1.0132000000000001</v>
      </c>
      <c r="M32">
        <v>86.826999999999998</v>
      </c>
      <c r="N32">
        <v>92.006</v>
      </c>
      <c r="O32">
        <v>91.125</v>
      </c>
      <c r="P32">
        <v>12.2</v>
      </c>
      <c r="Q32">
        <v>26.9</v>
      </c>
      <c r="R32">
        <v>21.6</v>
      </c>
      <c r="S32">
        <v>5.45</v>
      </c>
      <c r="T32" s="16">
        <v>5</v>
      </c>
      <c r="U32" s="23">
        <f t="shared" si="1"/>
        <v>821</v>
      </c>
      <c r="V32" s="5"/>
      <c r="W32" s="127">
        <v>41799.379618055558</v>
      </c>
      <c r="X32" s="113">
        <v>87898</v>
      </c>
      <c r="Y32" s="110">
        <f t="shared" si="0"/>
        <v>2.2754164012042111E-3</v>
      </c>
    </row>
    <row r="33" spans="1:25">
      <c r="A33" s="16">
        <v>5</v>
      </c>
      <c r="B33" t="s">
        <v>149</v>
      </c>
      <c r="C33" t="s">
        <v>13</v>
      </c>
      <c r="D33">
        <v>87075</v>
      </c>
      <c r="E33">
        <v>155667</v>
      </c>
      <c r="F33">
        <v>7.2166329999999999</v>
      </c>
      <c r="G33">
        <v>0</v>
      </c>
      <c r="H33">
        <v>88.397000000000006</v>
      </c>
      <c r="I33">
        <v>21.7</v>
      </c>
      <c r="J33">
        <v>52.5</v>
      </c>
      <c r="K33">
        <v>116.8</v>
      </c>
      <c r="L33">
        <v>1.0130999999999999</v>
      </c>
      <c r="M33">
        <v>84.954999999999998</v>
      </c>
      <c r="N33">
        <v>90.896000000000001</v>
      </c>
      <c r="O33">
        <v>89.802999999999997</v>
      </c>
      <c r="P33">
        <v>18.600000000000001</v>
      </c>
      <c r="Q33">
        <v>28.1</v>
      </c>
      <c r="R33">
        <v>21</v>
      </c>
      <c r="S33">
        <v>5.44</v>
      </c>
      <c r="T33" s="16">
        <v>4</v>
      </c>
      <c r="U33" s="23">
        <f t="shared" si="1"/>
        <v>1229</v>
      </c>
      <c r="V33" s="5"/>
      <c r="W33" s="127">
        <v>41768.39266203704</v>
      </c>
      <c r="X33" s="113">
        <v>87075</v>
      </c>
      <c r="Y33" s="110">
        <f t="shared" si="0"/>
        <v>0</v>
      </c>
    </row>
    <row r="34" spans="1:25">
      <c r="A34" s="16">
        <v>4</v>
      </c>
      <c r="B34" t="s">
        <v>150</v>
      </c>
      <c r="C34" t="s">
        <v>13</v>
      </c>
      <c r="D34">
        <v>85846</v>
      </c>
      <c r="E34">
        <v>155494</v>
      </c>
      <c r="F34">
        <v>6.9394910000000003</v>
      </c>
      <c r="G34">
        <v>0</v>
      </c>
      <c r="H34">
        <v>88.637</v>
      </c>
      <c r="I34">
        <v>20.3</v>
      </c>
      <c r="J34">
        <v>48.4</v>
      </c>
      <c r="K34">
        <v>123.8</v>
      </c>
      <c r="L34">
        <v>1.0125999999999999</v>
      </c>
      <c r="M34">
        <v>85.31</v>
      </c>
      <c r="N34">
        <v>91.649000000000001</v>
      </c>
      <c r="O34">
        <v>85.600999999999999</v>
      </c>
      <c r="P34">
        <v>17.3</v>
      </c>
      <c r="Q34">
        <v>23.9</v>
      </c>
      <c r="R34">
        <v>20</v>
      </c>
      <c r="S34">
        <v>5.44</v>
      </c>
      <c r="T34" s="16">
        <v>3</v>
      </c>
      <c r="U34" s="23">
        <f t="shared" si="1"/>
        <v>1130</v>
      </c>
      <c r="V34" s="5"/>
      <c r="W34" s="127">
        <v>41738.385011574072</v>
      </c>
      <c r="X34" s="113">
        <v>85846</v>
      </c>
      <c r="Y34" s="110">
        <f t="shared" si="0"/>
        <v>0</v>
      </c>
    </row>
    <row r="35" spans="1:25">
      <c r="A35" s="16">
        <v>3</v>
      </c>
      <c r="B35" t="s">
        <v>151</v>
      </c>
      <c r="C35" t="s">
        <v>13</v>
      </c>
      <c r="D35">
        <v>84716</v>
      </c>
      <c r="E35">
        <v>155336</v>
      </c>
      <c r="F35">
        <v>6.9728779999999997</v>
      </c>
      <c r="G35">
        <v>0</v>
      </c>
      <c r="H35">
        <v>90.198999999999998</v>
      </c>
      <c r="I35">
        <v>21.8</v>
      </c>
      <c r="J35">
        <v>51.6</v>
      </c>
      <c r="K35">
        <v>123.2</v>
      </c>
      <c r="L35">
        <v>1.0125999999999999</v>
      </c>
      <c r="M35">
        <v>86.296999999999997</v>
      </c>
      <c r="N35">
        <v>92.721999999999994</v>
      </c>
      <c r="O35">
        <v>86.296999999999997</v>
      </c>
      <c r="P35">
        <v>18.3</v>
      </c>
      <c r="Q35">
        <v>28</v>
      </c>
      <c r="R35">
        <v>20.7</v>
      </c>
      <c r="S35">
        <v>5.45</v>
      </c>
      <c r="T35" s="16">
        <v>2</v>
      </c>
      <c r="U35" s="23">
        <f t="shared" si="1"/>
        <v>1209</v>
      </c>
      <c r="V35" s="5"/>
      <c r="W35" s="127">
        <v>41707.407118055555</v>
      </c>
      <c r="X35" s="113">
        <v>84718</v>
      </c>
      <c r="Y35" s="110">
        <f>((X35*100)/D35)-100</f>
        <v>2.3608291231909107E-3</v>
      </c>
    </row>
    <row r="36" spans="1:25">
      <c r="A36" s="16">
        <v>2</v>
      </c>
      <c r="B36" t="s">
        <v>152</v>
      </c>
      <c r="C36" t="s">
        <v>13</v>
      </c>
      <c r="D36">
        <v>83507</v>
      </c>
      <c r="E36">
        <v>155168</v>
      </c>
      <c r="F36">
        <v>7.2511010000000002</v>
      </c>
      <c r="G36">
        <v>0</v>
      </c>
      <c r="H36">
        <v>89.286000000000001</v>
      </c>
      <c r="I36">
        <v>22.7</v>
      </c>
      <c r="J36">
        <v>45.8</v>
      </c>
      <c r="K36">
        <v>109</v>
      </c>
      <c r="L36">
        <v>1.0133000000000001</v>
      </c>
      <c r="M36">
        <v>85.802000000000007</v>
      </c>
      <c r="N36">
        <v>91.974999999999994</v>
      </c>
      <c r="O36">
        <v>89.808999999999997</v>
      </c>
      <c r="P36">
        <v>17.3</v>
      </c>
      <c r="Q36">
        <v>29.3</v>
      </c>
      <c r="R36">
        <v>19.7</v>
      </c>
      <c r="S36">
        <v>5.45</v>
      </c>
      <c r="T36" s="16">
        <v>1</v>
      </c>
      <c r="U36" s="23">
        <f t="shared" si="1"/>
        <v>1065</v>
      </c>
      <c r="V36" s="5"/>
      <c r="W36" s="127">
        <v>41679.437581018516</v>
      </c>
      <c r="X36" s="113">
        <v>83507</v>
      </c>
      <c r="Y36" s="110">
        <f t="shared" ref="Y36:Y37" si="2">((X36*100)/D36)-100</f>
        <v>0</v>
      </c>
    </row>
    <row r="37" spans="1:25">
      <c r="A37" s="16">
        <v>1</v>
      </c>
      <c r="B37" t="s">
        <v>138</v>
      </c>
      <c r="C37" t="s">
        <v>13</v>
      </c>
      <c r="D37">
        <v>82442</v>
      </c>
      <c r="E37">
        <v>155019</v>
      </c>
      <c r="F37">
        <v>7.1794190000000002</v>
      </c>
      <c r="G37">
        <v>0</v>
      </c>
      <c r="H37">
        <v>91.631</v>
      </c>
      <c r="I37">
        <v>22.5</v>
      </c>
      <c r="J37">
        <v>5.3</v>
      </c>
      <c r="K37">
        <v>111.1</v>
      </c>
      <c r="L37">
        <v>1.0128999999999999</v>
      </c>
      <c r="M37">
        <v>88.004000000000005</v>
      </c>
      <c r="N37">
        <v>93.799000000000007</v>
      </c>
      <c r="O37">
        <v>89.463999999999999</v>
      </c>
      <c r="P37">
        <v>13.6</v>
      </c>
      <c r="Q37">
        <v>31.7</v>
      </c>
      <c r="R37">
        <v>21.5</v>
      </c>
      <c r="S37">
        <v>5.45</v>
      </c>
      <c r="T37" s="1"/>
      <c r="U37" s="26"/>
      <c r="V37" s="5"/>
      <c r="W37" s="127">
        <v>41648.412800925929</v>
      </c>
      <c r="X37" s="113">
        <v>82443</v>
      </c>
      <c r="Y37" s="110">
        <f t="shared" si="2"/>
        <v>1.2129739695723174E-3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80"/>
      <c r="X38" s="181"/>
      <c r="Y38" s="188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80"/>
      <c r="X39" s="181"/>
      <c r="Y39" s="18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80"/>
      <c r="X40" s="181"/>
      <c r="Y40" s="18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83"/>
      <c r="X41" s="184"/>
      <c r="Y41" s="185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61" t="s">
        <v>135</v>
      </c>
      <c r="X1" s="161" t="s">
        <v>136</v>
      </c>
      <c r="Y1" s="164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62"/>
      <c r="X2" s="162"/>
      <c r="Y2" s="165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62"/>
      <c r="X3" s="162"/>
      <c r="Y3" s="16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62"/>
      <c r="X4" s="162"/>
      <c r="Y4" s="16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63"/>
      <c r="X5" s="163"/>
      <c r="Y5" s="166"/>
    </row>
    <row r="6" spans="1:25">
      <c r="A6" s="21">
        <v>32</v>
      </c>
      <c r="T6" s="22">
        <v>31</v>
      </c>
      <c r="U6" s="23">
        <f>D6-D7</f>
        <v>-168429</v>
      </c>
      <c r="V6" s="24">
        <v>1</v>
      </c>
      <c r="W6" s="105"/>
      <c r="X6" s="104"/>
      <c r="Y6" s="106" t="e">
        <f t="shared" ref="Y6:Y34" si="0">((X6*100)/D6)-100</f>
        <v>#DIV/0!</v>
      </c>
    </row>
    <row r="7" spans="1:25">
      <c r="A7" s="16">
        <v>31</v>
      </c>
      <c r="D7">
        <v>168429</v>
      </c>
      <c r="T7" s="16">
        <v>30</v>
      </c>
      <c r="U7" s="23">
        <f>D7-D8</f>
        <v>305</v>
      </c>
      <c r="V7" s="4"/>
      <c r="W7" s="104"/>
      <c r="X7" s="104"/>
      <c r="Y7" s="106">
        <f t="shared" si="0"/>
        <v>-100</v>
      </c>
    </row>
    <row r="8" spans="1:25">
      <c r="A8" s="16">
        <v>30</v>
      </c>
      <c r="D8">
        <v>168124</v>
      </c>
      <c r="T8" s="16">
        <v>29</v>
      </c>
      <c r="U8" s="23">
        <f>D8-D9</f>
        <v>306</v>
      </c>
      <c r="V8" s="4"/>
      <c r="W8" s="104"/>
      <c r="X8" s="104"/>
      <c r="Y8" s="106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167818</v>
      </c>
      <c r="E9">
        <v>141680</v>
      </c>
      <c r="F9">
        <v>4.0467639999999996</v>
      </c>
      <c r="G9">
        <v>2</v>
      </c>
      <c r="H9">
        <v>45.502000000000002</v>
      </c>
      <c r="I9">
        <v>19.899999999999999</v>
      </c>
      <c r="J9">
        <v>10.7</v>
      </c>
      <c r="K9">
        <v>18.399999999999999</v>
      </c>
      <c r="L9">
        <v>1.0058</v>
      </c>
      <c r="M9">
        <v>44.875</v>
      </c>
      <c r="N9">
        <v>45.774000000000001</v>
      </c>
      <c r="O9">
        <v>45.021999999999998</v>
      </c>
      <c r="P9">
        <v>15.6</v>
      </c>
      <c r="Q9">
        <v>27.3</v>
      </c>
      <c r="R9">
        <v>18.3</v>
      </c>
      <c r="S9">
        <v>4.83</v>
      </c>
      <c r="T9" s="22">
        <v>28</v>
      </c>
      <c r="U9" s="23">
        <f t="shared" ref="U9:U36" si="1">D9-D10</f>
        <v>257</v>
      </c>
      <c r="V9" s="24">
        <v>29</v>
      </c>
      <c r="W9" s="104"/>
      <c r="X9" s="104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167561</v>
      </c>
      <c r="E10">
        <v>141617</v>
      </c>
      <c r="F10">
        <v>4.0949229999999996</v>
      </c>
      <c r="G10">
        <v>2</v>
      </c>
      <c r="H10">
        <v>45.536999999999999</v>
      </c>
      <c r="I10">
        <v>20.3</v>
      </c>
      <c r="J10">
        <v>10.3</v>
      </c>
      <c r="K10">
        <v>16.8</v>
      </c>
      <c r="L10">
        <v>1.006</v>
      </c>
      <c r="M10">
        <v>45.063000000000002</v>
      </c>
      <c r="N10">
        <v>45.823</v>
      </c>
      <c r="O10">
        <v>45.478000000000002</v>
      </c>
      <c r="P10">
        <v>15.5</v>
      </c>
      <c r="Q10">
        <v>29</v>
      </c>
      <c r="R10">
        <v>17.2</v>
      </c>
      <c r="S10">
        <v>4.83</v>
      </c>
      <c r="T10" s="16">
        <v>27</v>
      </c>
      <c r="U10" s="23">
        <f t="shared" si="1"/>
        <v>246</v>
      </c>
      <c r="V10" s="16"/>
      <c r="W10" s="104"/>
      <c r="X10" s="104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167315</v>
      </c>
      <c r="E11">
        <v>141556</v>
      </c>
      <c r="F11">
        <v>4.0642500000000004</v>
      </c>
      <c r="G11">
        <v>2</v>
      </c>
      <c r="H11">
        <v>45.329000000000001</v>
      </c>
      <c r="I11">
        <v>20.100000000000001</v>
      </c>
      <c r="J11">
        <v>12.7</v>
      </c>
      <c r="K11">
        <v>18.2</v>
      </c>
      <c r="L11">
        <v>1.0059</v>
      </c>
      <c r="M11">
        <v>44.853000000000002</v>
      </c>
      <c r="N11">
        <v>45.798000000000002</v>
      </c>
      <c r="O11">
        <v>45.06</v>
      </c>
      <c r="P11">
        <v>15.3</v>
      </c>
      <c r="Q11">
        <v>27</v>
      </c>
      <c r="R11">
        <v>17.3</v>
      </c>
      <c r="S11">
        <v>4.83</v>
      </c>
      <c r="T11" s="16">
        <v>26</v>
      </c>
      <c r="U11" s="23">
        <f t="shared" si="1"/>
        <v>305</v>
      </c>
      <c r="V11" s="16"/>
      <c r="W11" s="104"/>
      <c r="X11" s="104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167010</v>
      </c>
      <c r="E12">
        <v>141481</v>
      </c>
      <c r="F12">
        <v>4.0425930000000001</v>
      </c>
      <c r="G12">
        <v>2</v>
      </c>
      <c r="H12">
        <v>45.320999999999998</v>
      </c>
      <c r="I12">
        <v>19.899999999999999</v>
      </c>
      <c r="J12">
        <v>12.7</v>
      </c>
      <c r="K12">
        <v>19.2</v>
      </c>
      <c r="L12">
        <v>1.0058</v>
      </c>
      <c r="M12">
        <v>44.845999999999997</v>
      </c>
      <c r="N12">
        <v>45.804000000000002</v>
      </c>
      <c r="O12">
        <v>44.994999999999997</v>
      </c>
      <c r="P12">
        <v>13.9</v>
      </c>
      <c r="Q12">
        <v>27.5</v>
      </c>
      <c r="R12">
        <v>18.5</v>
      </c>
      <c r="S12">
        <v>4.84</v>
      </c>
      <c r="T12" s="16">
        <v>25</v>
      </c>
      <c r="U12" s="23">
        <f t="shared" si="1"/>
        <v>304</v>
      </c>
      <c r="V12" s="16"/>
      <c r="W12" s="104"/>
      <c r="X12" s="104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166706</v>
      </c>
      <c r="E13">
        <v>141406</v>
      </c>
      <c r="F13">
        <v>4.0379399999999999</v>
      </c>
      <c r="G13">
        <v>2</v>
      </c>
      <c r="H13">
        <v>45.395000000000003</v>
      </c>
      <c r="I13">
        <v>18.8</v>
      </c>
      <c r="J13">
        <v>12.1</v>
      </c>
      <c r="K13">
        <v>17.7</v>
      </c>
      <c r="L13">
        <v>1.0058</v>
      </c>
      <c r="M13">
        <v>44.921999999999997</v>
      </c>
      <c r="N13">
        <v>45.744</v>
      </c>
      <c r="O13">
        <v>45.008000000000003</v>
      </c>
      <c r="P13">
        <v>15.6</v>
      </c>
      <c r="Q13">
        <v>24.3</v>
      </c>
      <c r="R13">
        <v>18.899999999999999</v>
      </c>
      <c r="S13">
        <v>4.84</v>
      </c>
      <c r="T13" s="16">
        <v>24</v>
      </c>
      <c r="U13" s="23">
        <f t="shared" si="1"/>
        <v>289</v>
      </c>
      <c r="V13" s="16"/>
      <c r="W13" s="104"/>
      <c r="X13" s="104"/>
      <c r="Y13" s="106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166417</v>
      </c>
      <c r="E14">
        <v>141335</v>
      </c>
      <c r="F14">
        <v>4.0839220000000003</v>
      </c>
      <c r="G14">
        <v>2</v>
      </c>
      <c r="H14">
        <v>45.350999999999999</v>
      </c>
      <c r="I14">
        <v>18.899999999999999</v>
      </c>
      <c r="J14">
        <v>12.3</v>
      </c>
      <c r="K14">
        <v>17.100000000000001</v>
      </c>
      <c r="L14">
        <v>1.006</v>
      </c>
      <c r="M14">
        <v>44.893000000000001</v>
      </c>
      <c r="N14">
        <v>45.725999999999999</v>
      </c>
      <c r="O14">
        <v>45.174999999999997</v>
      </c>
      <c r="P14">
        <v>16.100000000000001</v>
      </c>
      <c r="Q14">
        <v>23.5</v>
      </c>
      <c r="R14">
        <v>16.5</v>
      </c>
      <c r="S14">
        <v>4.84</v>
      </c>
      <c r="T14" s="16">
        <v>23</v>
      </c>
      <c r="U14" s="23">
        <f t="shared" si="1"/>
        <v>294</v>
      </c>
      <c r="V14" s="16"/>
      <c r="W14" s="104"/>
      <c r="X14" s="104"/>
      <c r="Y14" s="106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166123</v>
      </c>
      <c r="E15">
        <v>141262</v>
      </c>
      <c r="F15">
        <v>4.0877220000000003</v>
      </c>
      <c r="G15">
        <v>2</v>
      </c>
      <c r="H15">
        <v>45.359000000000002</v>
      </c>
      <c r="I15">
        <v>19.899999999999999</v>
      </c>
      <c r="J15">
        <v>11.9</v>
      </c>
      <c r="K15">
        <v>17</v>
      </c>
      <c r="L15">
        <v>1.006</v>
      </c>
      <c r="M15">
        <v>44.945999999999998</v>
      </c>
      <c r="N15">
        <v>45.701000000000001</v>
      </c>
      <c r="O15">
        <v>45.350999999999999</v>
      </c>
      <c r="P15">
        <v>16.3</v>
      </c>
      <c r="Q15">
        <v>24.6</v>
      </c>
      <c r="R15">
        <v>17.100000000000001</v>
      </c>
      <c r="S15">
        <v>4.84</v>
      </c>
      <c r="T15" s="16">
        <v>22</v>
      </c>
      <c r="U15" s="23">
        <f t="shared" si="1"/>
        <v>285</v>
      </c>
      <c r="V15" s="16"/>
      <c r="W15" s="104"/>
      <c r="X15" s="104"/>
      <c r="Y15" s="106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165838</v>
      </c>
      <c r="E16">
        <v>141192</v>
      </c>
      <c r="F16">
        <v>4.051685</v>
      </c>
      <c r="G16">
        <v>2</v>
      </c>
      <c r="H16">
        <v>45.505000000000003</v>
      </c>
      <c r="I16">
        <v>20</v>
      </c>
      <c r="J16">
        <v>10.6</v>
      </c>
      <c r="K16">
        <v>18.600000000000001</v>
      </c>
      <c r="L16">
        <v>1.0058</v>
      </c>
      <c r="M16">
        <v>44.929000000000002</v>
      </c>
      <c r="N16">
        <v>45.746000000000002</v>
      </c>
      <c r="O16">
        <v>45.177999999999997</v>
      </c>
      <c r="P16">
        <v>16.899999999999999</v>
      </c>
      <c r="Q16">
        <v>25.9</v>
      </c>
      <c r="R16">
        <v>18.7</v>
      </c>
      <c r="S16">
        <v>4.84</v>
      </c>
      <c r="T16" s="22">
        <v>21</v>
      </c>
      <c r="U16" s="23">
        <f t="shared" si="1"/>
        <v>255</v>
      </c>
      <c r="V16" s="24">
        <v>22</v>
      </c>
      <c r="W16" s="104"/>
      <c r="X16" s="104"/>
      <c r="Y16" s="106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165583</v>
      </c>
      <c r="E17">
        <v>141129</v>
      </c>
      <c r="F17">
        <v>4.0931150000000001</v>
      </c>
      <c r="G17">
        <v>2</v>
      </c>
      <c r="H17">
        <v>45.545000000000002</v>
      </c>
      <c r="I17">
        <v>19.5</v>
      </c>
      <c r="J17">
        <v>10.4</v>
      </c>
      <c r="K17">
        <v>14.6</v>
      </c>
      <c r="L17">
        <v>1.006</v>
      </c>
      <c r="M17">
        <v>44.999000000000002</v>
      </c>
      <c r="N17">
        <v>45.786999999999999</v>
      </c>
      <c r="O17">
        <v>45.430999999999997</v>
      </c>
      <c r="P17">
        <v>15.4</v>
      </c>
      <c r="Q17">
        <v>28.1</v>
      </c>
      <c r="R17">
        <v>17.100000000000001</v>
      </c>
      <c r="S17">
        <v>4.84</v>
      </c>
      <c r="T17" s="16">
        <v>20</v>
      </c>
      <c r="U17" s="23">
        <f t="shared" si="1"/>
        <v>249</v>
      </c>
      <c r="V17" s="16"/>
      <c r="W17" s="104"/>
      <c r="X17" s="104"/>
      <c r="Y17" s="106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165334</v>
      </c>
      <c r="E18">
        <v>141068</v>
      </c>
      <c r="F18">
        <v>4.0630540000000002</v>
      </c>
      <c r="G18">
        <v>2</v>
      </c>
      <c r="H18">
        <v>45.319000000000003</v>
      </c>
      <c r="I18">
        <v>22.7</v>
      </c>
      <c r="J18">
        <v>12</v>
      </c>
      <c r="K18">
        <v>17.399999999999999</v>
      </c>
      <c r="L18">
        <v>1.0059</v>
      </c>
      <c r="M18">
        <v>44.744</v>
      </c>
      <c r="N18">
        <v>45.735999999999997</v>
      </c>
      <c r="O18">
        <v>45.292999999999999</v>
      </c>
      <c r="P18">
        <v>17.899999999999999</v>
      </c>
      <c r="Q18">
        <v>29.2</v>
      </c>
      <c r="R18">
        <v>18.5</v>
      </c>
      <c r="S18">
        <v>4.84</v>
      </c>
      <c r="T18" s="16">
        <v>19</v>
      </c>
      <c r="U18" s="23">
        <f t="shared" si="1"/>
        <v>289</v>
      </c>
      <c r="V18" s="16"/>
      <c r="W18" s="104"/>
      <c r="X18" s="104"/>
      <c r="Y18" s="106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165045</v>
      </c>
      <c r="E19">
        <v>140995</v>
      </c>
      <c r="F19">
        <v>4.0443490000000004</v>
      </c>
      <c r="G19">
        <v>2</v>
      </c>
      <c r="H19">
        <v>45.274000000000001</v>
      </c>
      <c r="I19">
        <v>21.4</v>
      </c>
      <c r="J19">
        <v>12.6</v>
      </c>
      <c r="K19">
        <v>17.399999999999999</v>
      </c>
      <c r="L19">
        <v>1.0058</v>
      </c>
      <c r="M19">
        <v>44.813000000000002</v>
      </c>
      <c r="N19">
        <v>45.744999999999997</v>
      </c>
      <c r="O19">
        <v>45.167000000000002</v>
      </c>
      <c r="P19">
        <v>15</v>
      </c>
      <c r="Q19">
        <v>27.8</v>
      </c>
      <c r="R19">
        <v>19.2</v>
      </c>
      <c r="S19">
        <v>4.84</v>
      </c>
      <c r="T19" s="16">
        <v>18</v>
      </c>
      <c r="U19" s="23">
        <f t="shared" si="1"/>
        <v>303</v>
      </c>
      <c r="V19" s="16"/>
      <c r="W19" s="104"/>
      <c r="X19" s="104"/>
      <c r="Y19" s="106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164742</v>
      </c>
      <c r="E20">
        <v>140920</v>
      </c>
      <c r="F20">
        <v>4.0527660000000001</v>
      </c>
      <c r="G20">
        <v>2</v>
      </c>
      <c r="H20">
        <v>45.271000000000001</v>
      </c>
      <c r="I20">
        <v>21.1</v>
      </c>
      <c r="J20">
        <v>12.7</v>
      </c>
      <c r="K20">
        <v>17.2</v>
      </c>
      <c r="L20">
        <v>1.0058</v>
      </c>
      <c r="M20">
        <v>44.820999999999998</v>
      </c>
      <c r="N20">
        <v>45.676000000000002</v>
      </c>
      <c r="O20">
        <v>45.145000000000003</v>
      </c>
      <c r="P20">
        <v>16.7</v>
      </c>
      <c r="Q20">
        <v>27.7</v>
      </c>
      <c r="R20">
        <v>18.5</v>
      </c>
      <c r="S20">
        <v>4.84</v>
      </c>
      <c r="T20" s="16">
        <v>17</v>
      </c>
      <c r="U20" s="23">
        <f t="shared" si="1"/>
        <v>306</v>
      </c>
      <c r="V20" s="16"/>
      <c r="W20" s="104"/>
      <c r="X20" s="104"/>
      <c r="Y20" s="106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164436</v>
      </c>
      <c r="E21">
        <v>140844</v>
      </c>
      <c r="F21">
        <v>4.0790949999999997</v>
      </c>
      <c r="G21">
        <v>2</v>
      </c>
      <c r="H21">
        <v>45.526000000000003</v>
      </c>
      <c r="I21">
        <v>20.2</v>
      </c>
      <c r="J21">
        <v>10.5</v>
      </c>
      <c r="K21">
        <v>16.399999999999999</v>
      </c>
      <c r="L21">
        <v>1.006</v>
      </c>
      <c r="M21">
        <v>45.039000000000001</v>
      </c>
      <c r="N21">
        <v>45.79</v>
      </c>
      <c r="O21">
        <v>45.292999999999999</v>
      </c>
      <c r="P21">
        <v>15.8</v>
      </c>
      <c r="Q21">
        <v>25.2</v>
      </c>
      <c r="R21">
        <v>17.399999999999999</v>
      </c>
      <c r="S21">
        <v>4.84</v>
      </c>
      <c r="T21" s="16">
        <v>16</v>
      </c>
      <c r="U21" s="23">
        <f t="shared" si="1"/>
        <v>252</v>
      </c>
      <c r="V21" s="16"/>
      <c r="W21" s="104"/>
      <c r="X21" s="104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164184</v>
      </c>
      <c r="E22">
        <v>140782</v>
      </c>
      <c r="F22">
        <v>4.1194709999999999</v>
      </c>
      <c r="G22">
        <v>2</v>
      </c>
      <c r="H22">
        <v>45.533000000000001</v>
      </c>
      <c r="I22">
        <v>19.7</v>
      </c>
      <c r="J22">
        <v>11.3</v>
      </c>
      <c r="K22">
        <v>16.3</v>
      </c>
      <c r="L22">
        <v>1.0061</v>
      </c>
      <c r="M22">
        <v>45.03</v>
      </c>
      <c r="N22">
        <v>45.902000000000001</v>
      </c>
      <c r="O22">
        <v>45.658999999999999</v>
      </c>
      <c r="P22">
        <v>13.9</v>
      </c>
      <c r="Q22">
        <v>26.9</v>
      </c>
      <c r="R22">
        <v>16.399999999999999</v>
      </c>
      <c r="S22">
        <v>4.84</v>
      </c>
      <c r="T22" s="16">
        <v>15</v>
      </c>
      <c r="U22" s="23">
        <f t="shared" si="1"/>
        <v>269</v>
      </c>
      <c r="V22" s="16"/>
      <c r="W22" s="104"/>
      <c r="X22" s="104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163915</v>
      </c>
      <c r="E23">
        <v>140715</v>
      </c>
      <c r="F23">
        <v>4.073169</v>
      </c>
      <c r="G23">
        <v>2</v>
      </c>
      <c r="H23">
        <v>45.531999999999996</v>
      </c>
      <c r="I23">
        <v>19.7</v>
      </c>
      <c r="J23">
        <v>10.7</v>
      </c>
      <c r="K23">
        <v>17.8</v>
      </c>
      <c r="L23">
        <v>1.0059</v>
      </c>
      <c r="M23">
        <v>45.033999999999999</v>
      </c>
      <c r="N23">
        <v>45.811999999999998</v>
      </c>
      <c r="O23">
        <v>45.246000000000002</v>
      </c>
      <c r="P23">
        <v>14.9</v>
      </c>
      <c r="Q23">
        <v>25.8</v>
      </c>
      <c r="R23">
        <v>17.600000000000001</v>
      </c>
      <c r="S23">
        <v>4.84</v>
      </c>
      <c r="T23" s="22">
        <v>14</v>
      </c>
      <c r="U23" s="23">
        <f t="shared" si="1"/>
        <v>256</v>
      </c>
      <c r="V23" s="24">
        <v>15</v>
      </c>
      <c r="W23" s="104"/>
      <c r="X23" s="104"/>
      <c r="Y23" s="106">
        <f t="shared" si="0"/>
        <v>-100</v>
      </c>
    </row>
    <row r="24" spans="1:25">
      <c r="A24" s="16">
        <v>14</v>
      </c>
      <c r="B24" t="s">
        <v>185</v>
      </c>
      <c r="C24" t="s">
        <v>13</v>
      </c>
      <c r="D24">
        <v>163659</v>
      </c>
      <c r="E24">
        <v>140652</v>
      </c>
      <c r="F24">
        <v>4.0840399999999999</v>
      </c>
      <c r="G24">
        <v>2</v>
      </c>
      <c r="H24">
        <v>45.551000000000002</v>
      </c>
      <c r="I24">
        <v>20.2</v>
      </c>
      <c r="J24">
        <v>10.199999999999999</v>
      </c>
      <c r="K24">
        <v>13.3</v>
      </c>
      <c r="L24">
        <v>1.0059</v>
      </c>
      <c r="M24">
        <v>45.192999999999998</v>
      </c>
      <c r="N24">
        <v>45.768999999999998</v>
      </c>
      <c r="O24">
        <v>45.503</v>
      </c>
      <c r="P24">
        <v>16.899999999999999</v>
      </c>
      <c r="Q24">
        <v>25.2</v>
      </c>
      <c r="R24">
        <v>18.100000000000001</v>
      </c>
      <c r="S24">
        <v>4.84</v>
      </c>
      <c r="T24" s="16">
        <v>13</v>
      </c>
      <c r="U24" s="23">
        <f t="shared" si="1"/>
        <v>246</v>
      </c>
      <c r="V24" s="16"/>
      <c r="W24" s="104"/>
      <c r="X24" s="104"/>
      <c r="Y24" s="106">
        <f t="shared" si="0"/>
        <v>-100</v>
      </c>
    </row>
    <row r="25" spans="1:25">
      <c r="A25" s="16">
        <v>13</v>
      </c>
      <c r="B25" t="s">
        <v>186</v>
      </c>
      <c r="C25" t="s">
        <v>13</v>
      </c>
      <c r="D25">
        <v>163413</v>
      </c>
      <c r="E25">
        <v>140592</v>
      </c>
      <c r="F25">
        <v>4.0922280000000004</v>
      </c>
      <c r="G25">
        <v>2</v>
      </c>
      <c r="H25">
        <v>45.384</v>
      </c>
      <c r="I25">
        <v>20.399999999999999</v>
      </c>
      <c r="J25">
        <v>12.1</v>
      </c>
      <c r="K25">
        <v>17.399999999999999</v>
      </c>
      <c r="L25">
        <v>1.006</v>
      </c>
      <c r="M25">
        <v>44.871000000000002</v>
      </c>
      <c r="N25">
        <v>45.796999999999997</v>
      </c>
      <c r="O25">
        <v>45.396000000000001</v>
      </c>
      <c r="P25">
        <v>15.5</v>
      </c>
      <c r="Q25">
        <v>27.5</v>
      </c>
      <c r="R25">
        <v>17</v>
      </c>
      <c r="S25">
        <v>4.84</v>
      </c>
      <c r="T25" s="16">
        <v>12</v>
      </c>
      <c r="U25" s="23">
        <f t="shared" si="1"/>
        <v>290</v>
      </c>
      <c r="V25" s="16"/>
      <c r="W25" s="104"/>
      <c r="X25" s="104"/>
      <c r="Y25" s="106">
        <f t="shared" si="0"/>
        <v>-100</v>
      </c>
    </row>
    <row r="26" spans="1:25">
      <c r="A26" s="16">
        <v>12</v>
      </c>
      <c r="B26" t="s">
        <v>187</v>
      </c>
      <c r="C26" t="s">
        <v>13</v>
      </c>
      <c r="D26">
        <v>163123</v>
      </c>
      <c r="E26">
        <v>140520</v>
      </c>
      <c r="F26">
        <v>4.0746219999999997</v>
      </c>
      <c r="G26">
        <v>2</v>
      </c>
      <c r="H26">
        <v>45.313000000000002</v>
      </c>
      <c r="I26">
        <v>20.6</v>
      </c>
      <c r="J26">
        <v>12.6</v>
      </c>
      <c r="K26">
        <v>17.600000000000001</v>
      </c>
      <c r="L26">
        <v>1.006</v>
      </c>
      <c r="M26">
        <v>44.863999999999997</v>
      </c>
      <c r="N26">
        <v>45.787999999999997</v>
      </c>
      <c r="O26">
        <v>45.225999999999999</v>
      </c>
      <c r="P26">
        <v>14.4</v>
      </c>
      <c r="Q26">
        <v>27.8</v>
      </c>
      <c r="R26">
        <v>17.399999999999999</v>
      </c>
      <c r="S26">
        <v>4.8499999999999996</v>
      </c>
      <c r="T26" s="16">
        <v>11</v>
      </c>
      <c r="U26" s="23">
        <f t="shared" si="1"/>
        <v>303</v>
      </c>
      <c r="V26" s="16"/>
      <c r="W26" s="105"/>
      <c r="X26" s="104"/>
      <c r="Y26" s="106">
        <f t="shared" si="0"/>
        <v>-100</v>
      </c>
    </row>
    <row r="27" spans="1:25">
      <c r="A27" s="16">
        <v>11</v>
      </c>
      <c r="B27" t="s">
        <v>188</v>
      </c>
      <c r="C27" t="s">
        <v>13</v>
      </c>
      <c r="D27">
        <v>162820</v>
      </c>
      <c r="E27">
        <v>140445</v>
      </c>
      <c r="F27">
        <v>4.0669950000000004</v>
      </c>
      <c r="G27">
        <v>2</v>
      </c>
      <c r="H27">
        <v>45.302999999999997</v>
      </c>
      <c r="I27">
        <v>20.6</v>
      </c>
      <c r="J27">
        <v>12.9</v>
      </c>
      <c r="K27">
        <v>18</v>
      </c>
      <c r="L27">
        <v>1.0059</v>
      </c>
      <c r="M27">
        <v>44.814999999999998</v>
      </c>
      <c r="N27">
        <v>45.774999999999999</v>
      </c>
      <c r="O27">
        <v>45.353000000000002</v>
      </c>
      <c r="P27">
        <v>15.3</v>
      </c>
      <c r="Q27">
        <v>27.7</v>
      </c>
      <c r="R27">
        <v>18.5</v>
      </c>
      <c r="S27">
        <v>4.8499999999999996</v>
      </c>
      <c r="T27" s="16">
        <v>10</v>
      </c>
      <c r="U27" s="23">
        <f t="shared" si="1"/>
        <v>309</v>
      </c>
      <c r="V27" s="16"/>
      <c r="W27" s="105"/>
      <c r="X27" s="104"/>
      <c r="Y27" s="106">
        <f t="shared" si="0"/>
        <v>-100</v>
      </c>
    </row>
    <row r="28" spans="1:25">
      <c r="A28" s="16">
        <v>10</v>
      </c>
      <c r="B28" t="s">
        <v>189</v>
      </c>
      <c r="C28" t="s">
        <v>13</v>
      </c>
      <c r="D28">
        <v>162511</v>
      </c>
      <c r="E28">
        <v>140368</v>
      </c>
      <c r="F28">
        <v>4.0244010000000001</v>
      </c>
      <c r="G28">
        <v>2</v>
      </c>
      <c r="H28">
        <v>45.301000000000002</v>
      </c>
      <c r="I28">
        <v>20.6</v>
      </c>
      <c r="J28">
        <v>12.7</v>
      </c>
      <c r="K28">
        <v>17.8</v>
      </c>
      <c r="L28">
        <v>1.0057</v>
      </c>
      <c r="M28">
        <v>44.91</v>
      </c>
      <c r="N28">
        <v>45.726999999999997</v>
      </c>
      <c r="O28">
        <v>45.000999999999998</v>
      </c>
      <c r="P28">
        <v>16.100000000000001</v>
      </c>
      <c r="Q28">
        <v>27.1</v>
      </c>
      <c r="R28">
        <v>19.8</v>
      </c>
      <c r="S28">
        <v>4.8600000000000003</v>
      </c>
      <c r="T28" s="16">
        <v>9</v>
      </c>
      <c r="U28" s="23">
        <f t="shared" si="1"/>
        <v>303</v>
      </c>
      <c r="V28" s="16"/>
      <c r="W28" s="105"/>
      <c r="X28" s="104"/>
      <c r="Y28" s="106">
        <f t="shared" si="0"/>
        <v>-100</v>
      </c>
    </row>
    <row r="29" spans="1:25">
      <c r="A29" s="16">
        <v>9</v>
      </c>
      <c r="B29" t="s">
        <v>190</v>
      </c>
      <c r="C29" t="s">
        <v>13</v>
      </c>
      <c r="D29">
        <v>162208</v>
      </c>
      <c r="E29">
        <v>140293</v>
      </c>
      <c r="F29">
        <v>4.057741</v>
      </c>
      <c r="G29">
        <v>2</v>
      </c>
      <c r="H29">
        <v>45.338000000000001</v>
      </c>
      <c r="I29">
        <v>19.3</v>
      </c>
      <c r="J29">
        <v>12.6</v>
      </c>
      <c r="K29">
        <v>17.5</v>
      </c>
      <c r="L29">
        <v>1.0059</v>
      </c>
      <c r="M29">
        <v>44.936999999999998</v>
      </c>
      <c r="N29">
        <v>45.738</v>
      </c>
      <c r="O29">
        <v>45.084000000000003</v>
      </c>
      <c r="P29">
        <v>15.5</v>
      </c>
      <c r="Q29">
        <v>25</v>
      </c>
      <c r="R29">
        <v>17.8</v>
      </c>
      <c r="S29">
        <v>4.8499999999999996</v>
      </c>
      <c r="T29" s="16">
        <v>8</v>
      </c>
      <c r="U29" s="23">
        <f t="shared" si="1"/>
        <v>303</v>
      </c>
      <c r="V29" s="16"/>
      <c r="W29" s="105">
        <v>41891.391238425924</v>
      </c>
      <c r="X29" s="104">
        <v>162207</v>
      </c>
      <c r="Y29" s="106">
        <f t="shared" si="0"/>
        <v>-6.1649240481642664E-4</v>
      </c>
    </row>
    <row r="30" spans="1:25" s="25" customFormat="1">
      <c r="A30" s="21">
        <v>8</v>
      </c>
      <c r="B30" t="s">
        <v>146</v>
      </c>
      <c r="C30" t="s">
        <v>13</v>
      </c>
      <c r="D30">
        <v>161905</v>
      </c>
      <c r="E30">
        <v>140218</v>
      </c>
      <c r="F30">
        <v>4.065366</v>
      </c>
      <c r="G30">
        <v>2</v>
      </c>
      <c r="H30">
        <v>45.512</v>
      </c>
      <c r="I30">
        <v>19.7</v>
      </c>
      <c r="J30">
        <v>11</v>
      </c>
      <c r="K30">
        <v>16.399999999999999</v>
      </c>
      <c r="L30">
        <v>1.006</v>
      </c>
      <c r="M30">
        <v>45.042000000000002</v>
      </c>
      <c r="N30">
        <v>45.773000000000003</v>
      </c>
      <c r="O30">
        <v>45.054000000000002</v>
      </c>
      <c r="P30">
        <v>14.9</v>
      </c>
      <c r="Q30">
        <v>25.9</v>
      </c>
      <c r="R30">
        <v>17.2</v>
      </c>
      <c r="S30">
        <v>4.8600000000000003</v>
      </c>
      <c r="T30" s="22">
        <v>7</v>
      </c>
      <c r="U30" s="23">
        <f t="shared" si="1"/>
        <v>263</v>
      </c>
      <c r="V30" s="24">
        <v>8</v>
      </c>
      <c r="W30" s="105">
        <v>41860.400358796294</v>
      </c>
      <c r="X30" s="104">
        <v>161905</v>
      </c>
      <c r="Y30" s="106">
        <f t="shared" si="0"/>
        <v>0</v>
      </c>
    </row>
    <row r="31" spans="1:25">
      <c r="A31" s="16">
        <v>7</v>
      </c>
      <c r="B31" t="s">
        <v>147</v>
      </c>
      <c r="C31" t="s">
        <v>13</v>
      </c>
      <c r="D31">
        <v>161642</v>
      </c>
      <c r="E31">
        <v>140153</v>
      </c>
      <c r="F31">
        <v>4.10745</v>
      </c>
      <c r="G31">
        <v>2</v>
      </c>
      <c r="H31">
        <v>45.572000000000003</v>
      </c>
      <c r="I31">
        <v>20.3</v>
      </c>
      <c r="J31">
        <v>10.199999999999999</v>
      </c>
      <c r="K31">
        <v>13.6</v>
      </c>
      <c r="L31">
        <v>1.0061</v>
      </c>
      <c r="M31">
        <v>45.18</v>
      </c>
      <c r="N31">
        <v>45.854999999999997</v>
      </c>
      <c r="O31">
        <v>45.514000000000003</v>
      </c>
      <c r="P31">
        <v>13.7</v>
      </c>
      <c r="Q31">
        <v>27.3</v>
      </c>
      <c r="R31">
        <v>16.600000000000001</v>
      </c>
      <c r="S31">
        <v>4.8600000000000003</v>
      </c>
      <c r="T31" s="16">
        <v>6</v>
      </c>
      <c r="U31" s="23">
        <f t="shared" si="1"/>
        <v>246</v>
      </c>
      <c r="V31" s="5"/>
      <c r="W31" s="105">
        <v>41829.387303240743</v>
      </c>
      <c r="X31" s="104">
        <v>161642</v>
      </c>
      <c r="Y31" s="106">
        <f t="shared" si="0"/>
        <v>0</v>
      </c>
    </row>
    <row r="32" spans="1:25">
      <c r="A32" s="16">
        <v>6</v>
      </c>
      <c r="B32" t="s">
        <v>148</v>
      </c>
      <c r="C32" t="s">
        <v>13</v>
      </c>
      <c r="D32">
        <v>161396</v>
      </c>
      <c r="E32">
        <v>140093</v>
      </c>
      <c r="F32">
        <v>4.0808910000000003</v>
      </c>
      <c r="G32">
        <v>2</v>
      </c>
      <c r="H32">
        <v>45.356000000000002</v>
      </c>
      <c r="I32">
        <v>19.3</v>
      </c>
      <c r="J32">
        <v>12.5</v>
      </c>
      <c r="K32">
        <v>17.100000000000001</v>
      </c>
      <c r="L32">
        <v>1.0059</v>
      </c>
      <c r="M32">
        <v>44.968000000000004</v>
      </c>
      <c r="N32">
        <v>45.759</v>
      </c>
      <c r="O32">
        <v>45.414999999999999</v>
      </c>
      <c r="P32">
        <v>15.2</v>
      </c>
      <c r="Q32">
        <v>23.7</v>
      </c>
      <c r="R32">
        <v>17.899999999999999</v>
      </c>
      <c r="S32">
        <v>4.8600000000000003</v>
      </c>
      <c r="T32" s="16">
        <v>5</v>
      </c>
      <c r="U32" s="23">
        <f t="shared" si="1"/>
        <v>299</v>
      </c>
      <c r="V32" s="5"/>
      <c r="W32" s="105">
        <v>41799.412777777776</v>
      </c>
      <c r="X32" s="104">
        <v>161396</v>
      </c>
      <c r="Y32" s="106">
        <f t="shared" si="0"/>
        <v>0</v>
      </c>
    </row>
    <row r="33" spans="1:25">
      <c r="A33" s="16">
        <v>5</v>
      </c>
      <c r="B33" t="s">
        <v>149</v>
      </c>
      <c r="C33" t="s">
        <v>13</v>
      </c>
      <c r="D33">
        <v>161097</v>
      </c>
      <c r="E33">
        <v>140019</v>
      </c>
      <c r="F33">
        <v>4.057042</v>
      </c>
      <c r="G33">
        <v>2</v>
      </c>
      <c r="H33">
        <v>45.338999999999999</v>
      </c>
      <c r="I33">
        <v>19.2</v>
      </c>
      <c r="J33">
        <v>12.4</v>
      </c>
      <c r="K33">
        <v>17.100000000000001</v>
      </c>
      <c r="L33">
        <v>1.0059</v>
      </c>
      <c r="M33">
        <v>44.920999999999999</v>
      </c>
      <c r="N33">
        <v>45.713999999999999</v>
      </c>
      <c r="O33">
        <v>45.091000000000001</v>
      </c>
      <c r="P33">
        <v>16.399999999999999</v>
      </c>
      <c r="Q33">
        <v>26.5</v>
      </c>
      <c r="R33">
        <v>17.899999999999999</v>
      </c>
      <c r="S33">
        <v>4.8600000000000003</v>
      </c>
      <c r="T33" s="16">
        <v>4</v>
      </c>
      <c r="U33" s="23">
        <f t="shared" si="1"/>
        <v>298</v>
      </c>
      <c r="V33" s="5"/>
      <c r="W33" s="105">
        <v>41768.391203703701</v>
      </c>
      <c r="X33" s="104">
        <v>161097</v>
      </c>
      <c r="Y33" s="106">
        <f t="shared" si="0"/>
        <v>0</v>
      </c>
    </row>
    <row r="34" spans="1:25">
      <c r="A34" s="16">
        <v>4</v>
      </c>
      <c r="B34" t="s">
        <v>150</v>
      </c>
      <c r="C34" t="s">
        <v>13</v>
      </c>
      <c r="D34">
        <v>160799</v>
      </c>
      <c r="E34">
        <v>139945</v>
      </c>
      <c r="F34">
        <v>4.0586739999999999</v>
      </c>
      <c r="G34">
        <v>2</v>
      </c>
      <c r="H34">
        <v>45.350999999999999</v>
      </c>
      <c r="I34">
        <v>17.7</v>
      </c>
      <c r="J34">
        <v>12.9</v>
      </c>
      <c r="K34">
        <v>17.5</v>
      </c>
      <c r="L34">
        <v>1.0059</v>
      </c>
      <c r="M34">
        <v>44.905000000000001</v>
      </c>
      <c r="N34">
        <v>45.747999999999998</v>
      </c>
      <c r="O34">
        <v>45.04</v>
      </c>
      <c r="P34">
        <v>15.5</v>
      </c>
      <c r="Q34">
        <v>21.7</v>
      </c>
      <c r="R34">
        <v>17.600000000000001</v>
      </c>
      <c r="S34">
        <v>4.8600000000000003</v>
      </c>
      <c r="T34" s="16">
        <v>3</v>
      </c>
      <c r="U34" s="23">
        <f t="shared" si="1"/>
        <v>309</v>
      </c>
      <c r="V34" s="5"/>
      <c r="W34" s="105">
        <v>41738.384664351855</v>
      </c>
      <c r="X34" s="104">
        <v>160799</v>
      </c>
      <c r="Y34" s="106">
        <f t="shared" si="0"/>
        <v>0</v>
      </c>
    </row>
    <row r="35" spans="1:25">
      <c r="A35" s="16">
        <v>3</v>
      </c>
      <c r="B35" t="s">
        <v>151</v>
      </c>
      <c r="C35" t="s">
        <v>13</v>
      </c>
      <c r="D35">
        <v>160490</v>
      </c>
      <c r="E35">
        <v>139870</v>
      </c>
      <c r="F35">
        <v>4.0675559999999997</v>
      </c>
      <c r="G35">
        <v>2</v>
      </c>
      <c r="H35">
        <v>45.378</v>
      </c>
      <c r="I35">
        <v>19.8</v>
      </c>
      <c r="J35">
        <v>12.3</v>
      </c>
      <c r="K35">
        <v>17.100000000000001</v>
      </c>
      <c r="L35">
        <v>1.0059</v>
      </c>
      <c r="M35">
        <v>44.984000000000002</v>
      </c>
      <c r="N35">
        <v>45.73</v>
      </c>
      <c r="O35">
        <v>45.15</v>
      </c>
      <c r="P35">
        <v>16.8</v>
      </c>
      <c r="Q35">
        <v>27.7</v>
      </c>
      <c r="R35">
        <v>17.5</v>
      </c>
      <c r="S35">
        <v>4.87</v>
      </c>
      <c r="T35" s="16">
        <v>2</v>
      </c>
      <c r="U35" s="23">
        <f t="shared" si="1"/>
        <v>295</v>
      </c>
      <c r="V35" s="5"/>
      <c r="W35" s="105">
        <v>41707.411076388889</v>
      </c>
      <c r="X35" s="104">
        <v>160491</v>
      </c>
      <c r="Y35" s="106">
        <f>((X35*100)/D35)-100</f>
        <v>6.2309178142072597E-4</v>
      </c>
    </row>
    <row r="36" spans="1:25">
      <c r="A36" s="16">
        <v>2</v>
      </c>
      <c r="B36" t="s">
        <v>152</v>
      </c>
      <c r="C36" t="s">
        <v>13</v>
      </c>
      <c r="D36">
        <v>160195</v>
      </c>
      <c r="E36">
        <v>139797</v>
      </c>
      <c r="F36">
        <v>4.0871149999999998</v>
      </c>
      <c r="G36">
        <v>2</v>
      </c>
      <c r="H36">
        <v>45.317</v>
      </c>
      <c r="I36">
        <v>21.7</v>
      </c>
      <c r="J36">
        <v>12.4</v>
      </c>
      <c r="K36">
        <v>16.7</v>
      </c>
      <c r="L36">
        <v>1.006</v>
      </c>
      <c r="M36">
        <v>44.902000000000001</v>
      </c>
      <c r="N36">
        <v>45.750999999999998</v>
      </c>
      <c r="O36">
        <v>45.390999999999998</v>
      </c>
      <c r="P36">
        <v>15.6</v>
      </c>
      <c r="Q36">
        <v>29.2</v>
      </c>
      <c r="R36">
        <v>17.3</v>
      </c>
      <c r="S36">
        <v>4.87</v>
      </c>
      <c r="T36" s="16">
        <v>1</v>
      </c>
      <c r="U36" s="23">
        <f t="shared" si="1"/>
        <v>298</v>
      </c>
      <c r="V36" s="5"/>
      <c r="W36" s="105">
        <v>41679.396770833337</v>
      </c>
      <c r="X36" s="104">
        <v>160195</v>
      </c>
      <c r="Y36" s="106">
        <f>((X36*100)/D36)-100</f>
        <v>0</v>
      </c>
    </row>
    <row r="37" spans="1:25">
      <c r="A37" s="16">
        <v>1</v>
      </c>
      <c r="B37" t="s">
        <v>138</v>
      </c>
      <c r="C37" t="s">
        <v>13</v>
      </c>
      <c r="D37">
        <v>159897</v>
      </c>
      <c r="E37">
        <v>139723</v>
      </c>
      <c r="F37">
        <v>4.0557439999999998</v>
      </c>
      <c r="G37">
        <v>2</v>
      </c>
      <c r="H37">
        <v>45.453000000000003</v>
      </c>
      <c r="I37">
        <v>21.8</v>
      </c>
      <c r="J37">
        <v>11.2</v>
      </c>
      <c r="K37">
        <v>19.100000000000001</v>
      </c>
      <c r="L37">
        <v>1.0059</v>
      </c>
      <c r="M37">
        <v>44.956000000000003</v>
      </c>
      <c r="N37">
        <v>45.780999999999999</v>
      </c>
      <c r="O37">
        <v>45.094999999999999</v>
      </c>
      <c r="P37">
        <v>15.8</v>
      </c>
      <c r="Q37">
        <v>28.2</v>
      </c>
      <c r="R37">
        <v>18</v>
      </c>
      <c r="S37">
        <v>4.87</v>
      </c>
      <c r="T37" s="1"/>
      <c r="U37" s="26"/>
      <c r="V37" s="5"/>
      <c r="W37" s="105">
        <v>41648.385706018518</v>
      </c>
      <c r="X37" s="104">
        <v>159898</v>
      </c>
      <c r="Y37" s="106">
        <f>((X37*100)/D37)-100</f>
        <v>6.2540260292109906E-4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72"/>
      <c r="X38" s="172"/>
      <c r="Y38" s="173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89"/>
      <c r="X39" s="189"/>
      <c r="Y39" s="17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89"/>
      <c r="X40" s="189"/>
      <c r="Y40" s="17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78"/>
      <c r="X41" s="178"/>
      <c r="Y41" s="179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61" t="s">
        <v>135</v>
      </c>
      <c r="X1" s="161" t="s">
        <v>136</v>
      </c>
      <c r="Y1" s="164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62"/>
      <c r="X2" s="162"/>
      <c r="Y2" s="165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62"/>
      <c r="X3" s="162"/>
      <c r="Y3" s="16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62"/>
      <c r="X4" s="162"/>
      <c r="Y4" s="16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63"/>
      <c r="X5" s="163"/>
      <c r="Y5" s="166"/>
    </row>
    <row r="6" spans="1:25">
      <c r="A6" s="21">
        <v>32</v>
      </c>
      <c r="T6" s="22">
        <v>31</v>
      </c>
      <c r="U6" s="23">
        <f>D6-D7</f>
        <v>-619751</v>
      </c>
      <c r="V6" s="24">
        <v>1</v>
      </c>
      <c r="W6" s="105"/>
      <c r="X6" s="104"/>
      <c r="Y6" s="106" t="e">
        <f t="shared" ref="Y6:Y34" si="0">((X6*100)/D6)-100</f>
        <v>#DIV/0!</v>
      </c>
    </row>
    <row r="7" spans="1:25">
      <c r="A7" s="16">
        <v>31</v>
      </c>
      <c r="D7">
        <v>619751</v>
      </c>
      <c r="T7" s="16">
        <v>30</v>
      </c>
      <c r="U7" s="23">
        <f>D7-D8</f>
        <v>227</v>
      </c>
      <c r="V7" s="4"/>
      <c r="W7" s="104"/>
      <c r="X7" s="104"/>
      <c r="Y7" s="106">
        <f t="shared" si="0"/>
        <v>-100</v>
      </c>
    </row>
    <row r="8" spans="1:25">
      <c r="A8" s="16">
        <v>30</v>
      </c>
      <c r="D8">
        <v>619524</v>
      </c>
      <c r="T8" s="16">
        <v>29</v>
      </c>
      <c r="U8" s="23">
        <f>D8-D9</f>
        <v>67</v>
      </c>
      <c r="V8" s="4"/>
      <c r="W8" s="104"/>
      <c r="X8" s="104"/>
      <c r="Y8" s="106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619457</v>
      </c>
      <c r="E9">
        <v>109450</v>
      </c>
      <c r="F9">
        <v>7.0629590000000002</v>
      </c>
      <c r="G9">
        <v>0</v>
      </c>
      <c r="H9">
        <v>91.21</v>
      </c>
      <c r="I9">
        <v>20.100000000000001</v>
      </c>
      <c r="J9">
        <v>0.8</v>
      </c>
      <c r="K9">
        <v>8.9</v>
      </c>
      <c r="L9">
        <v>1.0134000000000001</v>
      </c>
      <c r="M9">
        <v>85.671999999999997</v>
      </c>
      <c r="N9">
        <v>93.194999999999993</v>
      </c>
      <c r="O9">
        <v>85.897999999999996</v>
      </c>
      <c r="P9">
        <v>13.4</v>
      </c>
      <c r="Q9">
        <v>31.4</v>
      </c>
      <c r="R9">
        <v>16</v>
      </c>
      <c r="S9">
        <v>5.55</v>
      </c>
      <c r="T9" s="22">
        <v>28</v>
      </c>
      <c r="U9" s="23">
        <f t="shared" ref="U9:U36" si="1">D9-D10</f>
        <v>20</v>
      </c>
      <c r="V9" s="24">
        <v>29</v>
      </c>
      <c r="W9" s="104"/>
      <c r="X9" s="104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619437</v>
      </c>
      <c r="E10">
        <v>109447</v>
      </c>
      <c r="F10">
        <v>7.5633559999999997</v>
      </c>
      <c r="G10">
        <v>0</v>
      </c>
      <c r="H10">
        <v>90.936999999999998</v>
      </c>
      <c r="I10">
        <v>20.2</v>
      </c>
      <c r="J10">
        <v>0.9</v>
      </c>
      <c r="K10">
        <v>5.5</v>
      </c>
      <c r="L10">
        <v>1.0145999999999999</v>
      </c>
      <c r="M10">
        <v>88.108000000000004</v>
      </c>
      <c r="N10">
        <v>94.492000000000004</v>
      </c>
      <c r="O10">
        <v>92.572000000000003</v>
      </c>
      <c r="P10">
        <v>13.1</v>
      </c>
      <c r="Q10">
        <v>32.9</v>
      </c>
      <c r="R10">
        <v>15.6</v>
      </c>
      <c r="S10">
        <v>5.55</v>
      </c>
      <c r="T10" s="16">
        <v>27</v>
      </c>
      <c r="U10" s="23">
        <f t="shared" si="1"/>
        <v>23</v>
      </c>
      <c r="V10" s="16"/>
      <c r="W10" s="104"/>
      <c r="X10" s="104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619414</v>
      </c>
      <c r="E11">
        <v>109444</v>
      </c>
      <c r="F11">
        <v>7.3761010000000002</v>
      </c>
      <c r="G11">
        <v>0</v>
      </c>
      <c r="H11">
        <v>89.581999999999994</v>
      </c>
      <c r="I11">
        <v>19.8</v>
      </c>
      <c r="J11">
        <v>2.4</v>
      </c>
      <c r="K11">
        <v>8.4</v>
      </c>
      <c r="L11">
        <v>1.0145</v>
      </c>
      <c r="M11">
        <v>86.539000000000001</v>
      </c>
      <c r="N11">
        <v>93.094999999999999</v>
      </c>
      <c r="O11">
        <v>89.254999999999995</v>
      </c>
      <c r="P11">
        <v>12.2</v>
      </c>
      <c r="Q11">
        <v>31.6</v>
      </c>
      <c r="R11">
        <v>13.5</v>
      </c>
      <c r="S11">
        <v>5.54</v>
      </c>
      <c r="T11" s="16">
        <v>26</v>
      </c>
      <c r="U11" s="23">
        <f t="shared" si="1"/>
        <v>58</v>
      </c>
      <c r="V11" s="16"/>
      <c r="W11" s="104"/>
      <c r="X11" s="104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619356</v>
      </c>
      <c r="E12">
        <v>109436</v>
      </c>
      <c r="F12">
        <v>7.249288</v>
      </c>
      <c r="G12">
        <v>0</v>
      </c>
      <c r="H12">
        <v>88.724999999999994</v>
      </c>
      <c r="I12">
        <v>19.3</v>
      </c>
      <c r="J12">
        <v>3.3</v>
      </c>
      <c r="K12">
        <v>9.5</v>
      </c>
      <c r="L12">
        <v>1.0143</v>
      </c>
      <c r="M12">
        <v>85.869</v>
      </c>
      <c r="N12">
        <v>91.747</v>
      </c>
      <c r="O12">
        <v>87.364999999999995</v>
      </c>
      <c r="P12">
        <v>10.3</v>
      </c>
      <c r="Q12">
        <v>32.200000000000003</v>
      </c>
      <c r="R12">
        <v>13</v>
      </c>
      <c r="S12">
        <v>5.54</v>
      </c>
      <c r="T12" s="16">
        <v>25</v>
      </c>
      <c r="U12" s="23">
        <f t="shared" si="1"/>
        <v>79</v>
      </c>
      <c r="V12" s="16"/>
      <c r="W12" s="104"/>
      <c r="X12" s="104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619277</v>
      </c>
      <c r="E13">
        <v>109425</v>
      </c>
      <c r="F13">
        <v>7.1746359999999996</v>
      </c>
      <c r="G13">
        <v>0</v>
      </c>
      <c r="H13">
        <v>89.471000000000004</v>
      </c>
      <c r="I13">
        <v>18.600000000000001</v>
      </c>
      <c r="J13">
        <v>3.8</v>
      </c>
      <c r="K13">
        <v>17.2</v>
      </c>
      <c r="L13">
        <v>1.0136000000000001</v>
      </c>
      <c r="M13">
        <v>85.683999999999997</v>
      </c>
      <c r="N13">
        <v>92.156999999999996</v>
      </c>
      <c r="O13">
        <v>87.597999999999999</v>
      </c>
      <c r="P13">
        <v>13.5</v>
      </c>
      <c r="Q13">
        <v>27.9</v>
      </c>
      <c r="R13">
        <v>16.5</v>
      </c>
      <c r="S13">
        <v>5.54</v>
      </c>
      <c r="T13" s="16">
        <v>24</v>
      </c>
      <c r="U13" s="23">
        <f t="shared" si="1"/>
        <v>92</v>
      </c>
      <c r="V13" s="16"/>
      <c r="W13" s="104"/>
      <c r="X13" s="104"/>
      <c r="Y13" s="106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619185</v>
      </c>
      <c r="E14">
        <v>109412</v>
      </c>
      <c r="F14">
        <v>7.1993749999999999</v>
      </c>
      <c r="G14">
        <v>0</v>
      </c>
      <c r="H14">
        <v>88.194999999999993</v>
      </c>
      <c r="I14">
        <v>18.399999999999999</v>
      </c>
      <c r="J14">
        <v>3</v>
      </c>
      <c r="K14">
        <v>14.1</v>
      </c>
      <c r="L14">
        <v>1.014</v>
      </c>
      <c r="M14">
        <v>84.71</v>
      </c>
      <c r="N14">
        <v>91.234999999999999</v>
      </c>
      <c r="O14">
        <v>87.221000000000004</v>
      </c>
      <c r="P14">
        <v>13.9</v>
      </c>
      <c r="Q14">
        <v>26.6</v>
      </c>
      <c r="R14">
        <v>14.5</v>
      </c>
      <c r="S14">
        <v>5.54</v>
      </c>
      <c r="T14" s="16">
        <v>23</v>
      </c>
      <c r="U14" s="23">
        <f t="shared" si="1"/>
        <v>70</v>
      </c>
      <c r="V14" s="16"/>
      <c r="W14" s="104"/>
      <c r="X14" s="104"/>
      <c r="Y14" s="106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619115</v>
      </c>
      <c r="E15">
        <v>109402</v>
      </c>
      <c r="F15">
        <v>7.132898</v>
      </c>
      <c r="G15">
        <v>0</v>
      </c>
      <c r="H15">
        <v>88.334999999999994</v>
      </c>
      <c r="I15">
        <v>20.100000000000001</v>
      </c>
      <c r="J15">
        <v>3.4</v>
      </c>
      <c r="K15">
        <v>14.1</v>
      </c>
      <c r="L15">
        <v>1.0137</v>
      </c>
      <c r="M15">
        <v>85.138000000000005</v>
      </c>
      <c r="N15">
        <v>91.207999999999998</v>
      </c>
      <c r="O15">
        <v>86.697000000000003</v>
      </c>
      <c r="P15">
        <v>15.1</v>
      </c>
      <c r="Q15">
        <v>27.2</v>
      </c>
      <c r="R15">
        <v>15.6</v>
      </c>
      <c r="S15">
        <v>5.54</v>
      </c>
      <c r="T15" s="16">
        <v>22</v>
      </c>
      <c r="U15" s="23">
        <f t="shared" si="1"/>
        <v>80</v>
      </c>
      <c r="V15" s="16"/>
      <c r="W15" s="104"/>
      <c r="X15" s="104"/>
      <c r="Y15" s="106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619035</v>
      </c>
      <c r="E16">
        <v>109391</v>
      </c>
      <c r="F16">
        <v>7.1597850000000003</v>
      </c>
      <c r="G16">
        <v>0</v>
      </c>
      <c r="H16">
        <v>91.024000000000001</v>
      </c>
      <c r="I16">
        <v>21.9</v>
      </c>
      <c r="J16">
        <v>28.3</v>
      </c>
      <c r="K16">
        <v>78.099999999999994</v>
      </c>
      <c r="L16">
        <v>1.0134000000000001</v>
      </c>
      <c r="M16">
        <v>86.177000000000007</v>
      </c>
      <c r="N16">
        <v>94.102999999999994</v>
      </c>
      <c r="O16">
        <v>87.837000000000003</v>
      </c>
      <c r="P16">
        <v>17.399999999999999</v>
      </c>
      <c r="Q16">
        <v>29.6</v>
      </c>
      <c r="R16">
        <v>17.7</v>
      </c>
      <c r="S16">
        <v>5.55</v>
      </c>
      <c r="T16" s="22">
        <v>21</v>
      </c>
      <c r="U16" s="23">
        <f t="shared" si="1"/>
        <v>659</v>
      </c>
      <c r="V16" s="24">
        <v>22</v>
      </c>
      <c r="W16" s="104"/>
      <c r="X16" s="104"/>
      <c r="Y16" s="106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618376</v>
      </c>
      <c r="E17">
        <v>109301</v>
      </c>
      <c r="F17">
        <v>7.2745420000000003</v>
      </c>
      <c r="G17">
        <v>0</v>
      </c>
      <c r="H17">
        <v>91.153000000000006</v>
      </c>
      <c r="I17">
        <v>21.4</v>
      </c>
      <c r="J17">
        <v>33</v>
      </c>
      <c r="K17">
        <v>84</v>
      </c>
      <c r="L17">
        <v>1.0133000000000001</v>
      </c>
      <c r="M17">
        <v>88.215000000000003</v>
      </c>
      <c r="N17">
        <v>93.460999999999999</v>
      </c>
      <c r="O17">
        <v>90.340999999999994</v>
      </c>
      <c r="P17">
        <v>18.3</v>
      </c>
      <c r="Q17">
        <v>30.3</v>
      </c>
      <c r="R17">
        <v>20.3</v>
      </c>
      <c r="S17">
        <v>5.54</v>
      </c>
      <c r="T17" s="16">
        <v>20</v>
      </c>
      <c r="U17" s="23">
        <f t="shared" si="1"/>
        <v>774</v>
      </c>
      <c r="V17" s="16"/>
      <c r="W17" s="104"/>
      <c r="X17" s="104"/>
      <c r="Y17" s="106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617602</v>
      </c>
      <c r="E18">
        <v>109194</v>
      </c>
      <c r="F18">
        <v>7.2463499999999996</v>
      </c>
      <c r="G18">
        <v>0</v>
      </c>
      <c r="H18">
        <v>89.745000000000005</v>
      </c>
      <c r="I18">
        <v>23.9</v>
      </c>
      <c r="J18">
        <v>9.6</v>
      </c>
      <c r="K18">
        <v>86.4</v>
      </c>
      <c r="L18">
        <v>1.0130999999999999</v>
      </c>
      <c r="M18">
        <v>86.18</v>
      </c>
      <c r="N18">
        <v>93.311999999999998</v>
      </c>
      <c r="O18">
        <v>90.227000000000004</v>
      </c>
      <c r="P18">
        <v>15</v>
      </c>
      <c r="Q18">
        <v>34.6</v>
      </c>
      <c r="R18">
        <v>21.1</v>
      </c>
      <c r="S18">
        <v>5.56</v>
      </c>
      <c r="T18" s="16">
        <v>19</v>
      </c>
      <c r="U18" s="23">
        <f t="shared" si="1"/>
        <v>230</v>
      </c>
      <c r="V18" s="16"/>
      <c r="W18" s="104"/>
      <c r="X18" s="104"/>
      <c r="Y18" s="106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617372</v>
      </c>
      <c r="E19">
        <v>109163</v>
      </c>
      <c r="F19">
        <v>7.3106619999999998</v>
      </c>
      <c r="G19">
        <v>0</v>
      </c>
      <c r="H19">
        <v>88.358999999999995</v>
      </c>
      <c r="I19">
        <v>21.7</v>
      </c>
      <c r="J19">
        <v>13.2</v>
      </c>
      <c r="K19">
        <v>84.5</v>
      </c>
      <c r="L19">
        <v>1.0141</v>
      </c>
      <c r="M19">
        <v>85.656000000000006</v>
      </c>
      <c r="N19">
        <v>90.894999999999996</v>
      </c>
      <c r="O19">
        <v>88.900999999999996</v>
      </c>
      <c r="P19">
        <v>11.5</v>
      </c>
      <c r="Q19">
        <v>30.4</v>
      </c>
      <c r="R19">
        <v>15</v>
      </c>
      <c r="S19">
        <v>5.55</v>
      </c>
      <c r="T19" s="16">
        <v>18</v>
      </c>
      <c r="U19" s="23">
        <f t="shared" si="1"/>
        <v>313</v>
      </c>
      <c r="V19" s="16"/>
      <c r="W19" s="104"/>
      <c r="X19" s="104"/>
      <c r="Y19" s="106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617059</v>
      </c>
      <c r="E20">
        <v>109118</v>
      </c>
      <c r="F20">
        <v>6.9842760000000004</v>
      </c>
      <c r="G20">
        <v>0</v>
      </c>
      <c r="H20">
        <v>88.759</v>
      </c>
      <c r="I20">
        <v>22.6</v>
      </c>
      <c r="J20">
        <v>11.1</v>
      </c>
      <c r="K20">
        <v>91.5</v>
      </c>
      <c r="L20">
        <v>1.0125</v>
      </c>
      <c r="M20">
        <v>85.754000000000005</v>
      </c>
      <c r="N20">
        <v>90.834999999999994</v>
      </c>
      <c r="O20">
        <v>86.775999999999996</v>
      </c>
      <c r="P20">
        <v>14.8</v>
      </c>
      <c r="Q20">
        <v>32.5</v>
      </c>
      <c r="R20">
        <v>21.6</v>
      </c>
      <c r="S20">
        <v>5.55</v>
      </c>
      <c r="T20" s="16">
        <v>17</v>
      </c>
      <c r="U20" s="23">
        <f t="shared" si="1"/>
        <v>265</v>
      </c>
      <c r="V20" s="16"/>
      <c r="W20" s="104"/>
      <c r="X20" s="104"/>
      <c r="Y20" s="106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616794</v>
      </c>
      <c r="E21">
        <v>109081</v>
      </c>
      <c r="F21">
        <v>7.2450679999999998</v>
      </c>
      <c r="G21">
        <v>0</v>
      </c>
      <c r="H21">
        <v>92.597999999999999</v>
      </c>
      <c r="I21">
        <v>20</v>
      </c>
      <c r="J21">
        <v>0.7</v>
      </c>
      <c r="K21">
        <v>12.2</v>
      </c>
      <c r="L21">
        <v>1.0138</v>
      </c>
      <c r="M21">
        <v>87.83</v>
      </c>
      <c r="N21">
        <v>94.97</v>
      </c>
      <c r="O21">
        <v>88.441999999999993</v>
      </c>
      <c r="P21">
        <v>13.3</v>
      </c>
      <c r="Q21">
        <v>27.7</v>
      </c>
      <c r="R21">
        <v>16.2</v>
      </c>
      <c r="S21">
        <v>5.55</v>
      </c>
      <c r="T21" s="16">
        <v>16</v>
      </c>
      <c r="U21" s="23">
        <f t="shared" si="1"/>
        <v>29</v>
      </c>
      <c r="V21" s="16"/>
      <c r="W21" s="104"/>
      <c r="X21" s="104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616765</v>
      </c>
      <c r="E22">
        <v>109077</v>
      </c>
      <c r="F22">
        <v>7.7755260000000002</v>
      </c>
      <c r="G22">
        <v>0</v>
      </c>
      <c r="H22">
        <v>93.656999999999996</v>
      </c>
      <c r="I22">
        <v>20.2</v>
      </c>
      <c r="J22">
        <v>2.9</v>
      </c>
      <c r="K22">
        <v>13.6</v>
      </c>
      <c r="L22">
        <v>1.0154000000000001</v>
      </c>
      <c r="M22">
        <v>89.694000000000003</v>
      </c>
      <c r="N22">
        <v>95.51</v>
      </c>
      <c r="O22">
        <v>94.510999999999996</v>
      </c>
      <c r="P22">
        <v>11.5</v>
      </c>
      <c r="Q22">
        <v>30.7</v>
      </c>
      <c r="R22">
        <v>13.2</v>
      </c>
      <c r="S22">
        <v>5.54</v>
      </c>
      <c r="T22" s="16">
        <v>15</v>
      </c>
      <c r="U22" s="23">
        <f t="shared" si="1"/>
        <v>71</v>
      </c>
      <c r="V22" s="16"/>
      <c r="W22" s="104"/>
      <c r="X22" s="104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616694</v>
      </c>
      <c r="E23">
        <v>109067</v>
      </c>
      <c r="F23">
        <v>7.398466</v>
      </c>
      <c r="G23">
        <v>0</v>
      </c>
      <c r="H23">
        <v>92.272999999999996</v>
      </c>
      <c r="I23">
        <v>19.399999999999999</v>
      </c>
      <c r="J23">
        <v>0.9</v>
      </c>
      <c r="K23">
        <v>9</v>
      </c>
      <c r="L23">
        <v>1.0143</v>
      </c>
      <c r="M23">
        <v>90.108999999999995</v>
      </c>
      <c r="N23">
        <v>94.045000000000002</v>
      </c>
      <c r="O23">
        <v>90.244</v>
      </c>
      <c r="P23">
        <v>12.7</v>
      </c>
      <c r="Q23">
        <v>27.8</v>
      </c>
      <c r="R23">
        <v>15.4</v>
      </c>
      <c r="S23">
        <v>5.55</v>
      </c>
      <c r="T23" s="22">
        <v>14</v>
      </c>
      <c r="U23" s="23">
        <f t="shared" si="1"/>
        <v>27</v>
      </c>
      <c r="V23" s="24">
        <v>15</v>
      </c>
      <c r="W23" s="104"/>
      <c r="X23" s="104"/>
      <c r="Y23" s="106">
        <f t="shared" si="0"/>
        <v>-100</v>
      </c>
    </row>
    <row r="24" spans="1:25">
      <c r="A24" s="16">
        <v>14</v>
      </c>
      <c r="B24" t="s">
        <v>185</v>
      </c>
      <c r="C24" t="s">
        <v>13</v>
      </c>
      <c r="D24">
        <v>616667</v>
      </c>
      <c r="E24">
        <v>109063</v>
      </c>
      <c r="F24">
        <v>7.4667880000000002</v>
      </c>
      <c r="G24">
        <v>0</v>
      </c>
      <c r="H24">
        <v>91.879000000000005</v>
      </c>
      <c r="I24">
        <v>21.3</v>
      </c>
      <c r="J24">
        <v>10.8</v>
      </c>
      <c r="K24">
        <v>75.099999999999994</v>
      </c>
      <c r="L24">
        <v>1.0142</v>
      </c>
      <c r="M24">
        <v>88.697000000000003</v>
      </c>
      <c r="N24">
        <v>94.031000000000006</v>
      </c>
      <c r="O24">
        <v>91.769000000000005</v>
      </c>
      <c r="P24">
        <v>15.9</v>
      </c>
      <c r="Q24">
        <v>29</v>
      </c>
      <c r="R24">
        <v>17</v>
      </c>
      <c r="S24">
        <v>5.57</v>
      </c>
      <c r="T24" s="16">
        <v>13</v>
      </c>
      <c r="U24" s="23">
        <f t="shared" si="1"/>
        <v>252</v>
      </c>
      <c r="V24" s="16"/>
      <c r="W24" s="104"/>
      <c r="X24" s="104"/>
      <c r="Y24" s="106">
        <f t="shared" si="0"/>
        <v>-100</v>
      </c>
    </row>
    <row r="25" spans="1:25">
      <c r="A25" s="16">
        <v>13</v>
      </c>
      <c r="B25" t="s">
        <v>186</v>
      </c>
      <c r="C25" t="s">
        <v>13</v>
      </c>
      <c r="D25">
        <v>616415</v>
      </c>
      <c r="E25">
        <v>109028</v>
      </c>
      <c r="F25">
        <v>7.3118210000000001</v>
      </c>
      <c r="G25">
        <v>0</v>
      </c>
      <c r="H25">
        <v>90.835999999999999</v>
      </c>
      <c r="I25">
        <v>21</v>
      </c>
      <c r="J25">
        <v>10.4</v>
      </c>
      <c r="K25">
        <v>86.9</v>
      </c>
      <c r="L25">
        <v>1.0134000000000001</v>
      </c>
      <c r="M25">
        <v>86.471000000000004</v>
      </c>
      <c r="N25">
        <v>93.885999999999996</v>
      </c>
      <c r="O25">
        <v>90.778000000000006</v>
      </c>
      <c r="P25">
        <v>13.4</v>
      </c>
      <c r="Q25">
        <v>31</v>
      </c>
      <c r="R25">
        <v>20.100000000000001</v>
      </c>
      <c r="S25">
        <v>5.55</v>
      </c>
      <c r="T25" s="16">
        <v>12</v>
      </c>
      <c r="U25" s="23">
        <f t="shared" si="1"/>
        <v>249</v>
      </c>
      <c r="V25" s="16"/>
      <c r="W25" s="104"/>
      <c r="X25" s="104"/>
      <c r="Y25" s="106">
        <f t="shared" si="0"/>
        <v>-100</v>
      </c>
    </row>
    <row r="26" spans="1:25">
      <c r="A26" s="16">
        <v>12</v>
      </c>
      <c r="B26" t="s">
        <v>187</v>
      </c>
      <c r="C26" t="s">
        <v>13</v>
      </c>
      <c r="D26">
        <v>616166</v>
      </c>
      <c r="E26">
        <v>108995</v>
      </c>
      <c r="F26">
        <v>7.265263</v>
      </c>
      <c r="G26">
        <v>0</v>
      </c>
      <c r="H26">
        <v>89.102000000000004</v>
      </c>
      <c r="I26">
        <v>21.2</v>
      </c>
      <c r="J26">
        <v>4.2</v>
      </c>
      <c r="K26">
        <v>12.7</v>
      </c>
      <c r="L26">
        <v>1.0142</v>
      </c>
      <c r="M26">
        <v>85.837000000000003</v>
      </c>
      <c r="N26">
        <v>92.72</v>
      </c>
      <c r="O26">
        <v>87.893000000000001</v>
      </c>
      <c r="P26">
        <v>11.4</v>
      </c>
      <c r="Q26">
        <v>33.1</v>
      </c>
      <c r="R26">
        <v>13.9</v>
      </c>
      <c r="S26">
        <v>5.54</v>
      </c>
      <c r="T26" s="16">
        <v>11</v>
      </c>
      <c r="U26" s="23">
        <f t="shared" si="1"/>
        <v>100</v>
      </c>
      <c r="V26" s="16"/>
      <c r="W26" s="105"/>
      <c r="X26" s="104"/>
      <c r="Y26" s="106">
        <f t="shared" si="0"/>
        <v>-100</v>
      </c>
    </row>
    <row r="27" spans="1:25">
      <c r="A27" s="16">
        <v>11</v>
      </c>
      <c r="B27" t="s">
        <v>188</v>
      </c>
      <c r="C27" t="s">
        <v>13</v>
      </c>
      <c r="D27">
        <v>616066</v>
      </c>
      <c r="E27">
        <v>108980</v>
      </c>
      <c r="F27">
        <v>7.3711539999999998</v>
      </c>
      <c r="G27">
        <v>0</v>
      </c>
      <c r="H27">
        <v>89.608000000000004</v>
      </c>
      <c r="I27">
        <v>20.399999999999999</v>
      </c>
      <c r="J27">
        <v>19.899999999999999</v>
      </c>
      <c r="K27">
        <v>95.7</v>
      </c>
      <c r="L27">
        <v>1.0142</v>
      </c>
      <c r="M27">
        <v>85.072999999999993</v>
      </c>
      <c r="N27">
        <v>92.903999999999996</v>
      </c>
      <c r="O27">
        <v>89.977000000000004</v>
      </c>
      <c r="P27">
        <v>12.5</v>
      </c>
      <c r="Q27">
        <v>30.3</v>
      </c>
      <c r="R27">
        <v>15.7</v>
      </c>
      <c r="S27">
        <v>5.53</v>
      </c>
      <c r="T27" s="16">
        <v>10</v>
      </c>
      <c r="U27" s="23">
        <f t="shared" si="1"/>
        <v>475</v>
      </c>
      <c r="V27" s="16"/>
      <c r="W27" s="105"/>
      <c r="X27" s="104"/>
      <c r="Y27" s="106">
        <f t="shared" si="0"/>
        <v>-100</v>
      </c>
    </row>
    <row r="28" spans="1:25">
      <c r="A28" s="16">
        <v>10</v>
      </c>
      <c r="B28" t="s">
        <v>189</v>
      </c>
      <c r="C28" t="s">
        <v>13</v>
      </c>
      <c r="D28">
        <v>615591</v>
      </c>
      <c r="E28">
        <v>108912</v>
      </c>
      <c r="F28">
        <v>7.2242490000000004</v>
      </c>
      <c r="G28">
        <v>0</v>
      </c>
      <c r="H28">
        <v>88.942999999999998</v>
      </c>
      <c r="I28">
        <v>20.2</v>
      </c>
      <c r="J28">
        <v>3.9</v>
      </c>
      <c r="K28">
        <v>14</v>
      </c>
      <c r="L28">
        <v>1.0137</v>
      </c>
      <c r="M28">
        <v>85.289000000000001</v>
      </c>
      <c r="N28">
        <v>91.626000000000005</v>
      </c>
      <c r="O28">
        <v>88.275999999999996</v>
      </c>
      <c r="P28">
        <v>13</v>
      </c>
      <c r="Q28">
        <v>31.3</v>
      </c>
      <c r="R28">
        <v>16.5</v>
      </c>
      <c r="S28">
        <v>5.57</v>
      </c>
      <c r="T28" s="16">
        <v>9</v>
      </c>
      <c r="U28" s="23">
        <f t="shared" si="1"/>
        <v>93</v>
      </c>
      <c r="V28" s="16"/>
      <c r="W28" s="105"/>
      <c r="X28" s="104"/>
      <c r="Y28" s="106">
        <f t="shared" si="0"/>
        <v>-100</v>
      </c>
    </row>
    <row r="29" spans="1:25">
      <c r="A29" s="16">
        <v>9</v>
      </c>
      <c r="B29" t="s">
        <v>190</v>
      </c>
      <c r="C29" t="s">
        <v>13</v>
      </c>
      <c r="D29">
        <v>615498</v>
      </c>
      <c r="E29">
        <v>108899</v>
      </c>
      <c r="F29">
        <v>7.3613929999999996</v>
      </c>
      <c r="G29">
        <v>0</v>
      </c>
      <c r="H29">
        <v>89.239000000000004</v>
      </c>
      <c r="I29">
        <v>19.7</v>
      </c>
      <c r="J29">
        <v>11.6</v>
      </c>
      <c r="K29">
        <v>90.1</v>
      </c>
      <c r="L29">
        <v>1.0141</v>
      </c>
      <c r="M29">
        <v>85.798000000000002</v>
      </c>
      <c r="N29">
        <v>92.323999999999998</v>
      </c>
      <c r="O29">
        <v>90.003</v>
      </c>
      <c r="P29">
        <v>13.2</v>
      </c>
      <c r="Q29">
        <v>28.6</v>
      </c>
      <c r="R29">
        <v>16.100000000000001</v>
      </c>
      <c r="S29">
        <v>5.55</v>
      </c>
      <c r="T29" s="16">
        <v>8</v>
      </c>
      <c r="U29" s="23">
        <f t="shared" si="1"/>
        <v>277</v>
      </c>
      <c r="V29" s="16"/>
      <c r="W29" s="105">
        <v>41891.391516203701</v>
      </c>
      <c r="X29" s="104">
        <v>615498</v>
      </c>
      <c r="Y29" s="106">
        <f t="shared" si="0"/>
        <v>0</v>
      </c>
    </row>
    <row r="30" spans="1:25" s="25" customFormat="1">
      <c r="A30" s="21">
        <v>8</v>
      </c>
      <c r="B30" t="s">
        <v>146</v>
      </c>
      <c r="C30" t="s">
        <v>13</v>
      </c>
      <c r="D30">
        <v>615221</v>
      </c>
      <c r="E30">
        <v>108860</v>
      </c>
      <c r="F30">
        <v>7.1625399999999999</v>
      </c>
      <c r="G30">
        <v>0</v>
      </c>
      <c r="H30">
        <v>92.313999999999993</v>
      </c>
      <c r="I30">
        <v>19.8</v>
      </c>
      <c r="J30">
        <v>6.4</v>
      </c>
      <c r="K30">
        <v>90</v>
      </c>
      <c r="L30">
        <v>1.0130999999999999</v>
      </c>
      <c r="M30">
        <v>87.091999999999999</v>
      </c>
      <c r="N30">
        <v>94.448999999999998</v>
      </c>
      <c r="O30">
        <v>88.775999999999996</v>
      </c>
      <c r="P30">
        <v>12.5</v>
      </c>
      <c r="Q30">
        <v>28.3</v>
      </c>
      <c r="R30">
        <v>20.3</v>
      </c>
      <c r="S30">
        <v>5.54</v>
      </c>
      <c r="T30" s="22">
        <v>7</v>
      </c>
      <c r="U30" s="23">
        <f t="shared" si="1"/>
        <v>155</v>
      </c>
      <c r="V30" s="24">
        <v>8</v>
      </c>
      <c r="W30" s="105">
        <v>41860.394548611112</v>
      </c>
      <c r="X30" s="104">
        <v>615219</v>
      </c>
      <c r="Y30" s="106">
        <f t="shared" si="0"/>
        <v>-3.2508643235473755E-4</v>
      </c>
    </row>
    <row r="31" spans="1:25">
      <c r="A31" s="16">
        <v>7</v>
      </c>
      <c r="B31" t="s">
        <v>147</v>
      </c>
      <c r="C31" t="s">
        <v>13</v>
      </c>
      <c r="D31">
        <v>615066</v>
      </c>
      <c r="E31">
        <v>108839</v>
      </c>
      <c r="F31">
        <v>7.6479670000000004</v>
      </c>
      <c r="G31">
        <v>0</v>
      </c>
      <c r="H31">
        <v>92.525999999999996</v>
      </c>
      <c r="I31">
        <v>20.9</v>
      </c>
      <c r="J31">
        <v>1.3</v>
      </c>
      <c r="K31">
        <v>5.2</v>
      </c>
      <c r="L31">
        <v>1.0152000000000001</v>
      </c>
      <c r="M31">
        <v>91.244</v>
      </c>
      <c r="N31">
        <v>94.257000000000005</v>
      </c>
      <c r="O31">
        <v>92.762</v>
      </c>
      <c r="P31">
        <v>11</v>
      </c>
      <c r="Q31">
        <v>32.299999999999997</v>
      </c>
      <c r="R31">
        <v>13.1</v>
      </c>
      <c r="S31">
        <v>5.55</v>
      </c>
      <c r="T31" s="16">
        <v>6</v>
      </c>
      <c r="U31" s="23">
        <f t="shared" si="1"/>
        <v>32</v>
      </c>
      <c r="V31" s="5"/>
      <c r="W31" s="105">
        <v>41829.387650462966</v>
      </c>
      <c r="X31" s="104">
        <v>615065</v>
      </c>
      <c r="Y31" s="106">
        <f t="shared" si="0"/>
        <v>-1.6258417795711466E-4</v>
      </c>
    </row>
    <row r="32" spans="1:25">
      <c r="A32" s="16">
        <v>6</v>
      </c>
      <c r="B32" t="s">
        <v>148</v>
      </c>
      <c r="C32" t="s">
        <v>13</v>
      </c>
      <c r="D32">
        <v>615034</v>
      </c>
      <c r="E32">
        <v>108834</v>
      </c>
      <c r="F32">
        <v>7.5618210000000001</v>
      </c>
      <c r="G32">
        <v>0</v>
      </c>
      <c r="H32">
        <v>89.83</v>
      </c>
      <c r="I32">
        <v>18.7</v>
      </c>
      <c r="J32">
        <v>11.4</v>
      </c>
      <c r="K32">
        <v>91.9</v>
      </c>
      <c r="L32">
        <v>1.0147999999999999</v>
      </c>
      <c r="M32">
        <v>87.171000000000006</v>
      </c>
      <c r="N32">
        <v>92.24</v>
      </c>
      <c r="O32">
        <v>92.11</v>
      </c>
      <c r="P32">
        <v>12.3</v>
      </c>
      <c r="Q32">
        <v>26</v>
      </c>
      <c r="R32">
        <v>14.4</v>
      </c>
      <c r="S32">
        <v>5.55</v>
      </c>
      <c r="T32" s="16">
        <v>5</v>
      </c>
      <c r="U32" s="23">
        <f t="shared" si="1"/>
        <v>272</v>
      </c>
      <c r="V32" s="5"/>
      <c r="W32" s="105">
        <v>41799.408518518518</v>
      </c>
      <c r="X32" s="104">
        <v>615034</v>
      </c>
      <c r="Y32" s="106">
        <f t="shared" si="0"/>
        <v>0</v>
      </c>
    </row>
    <row r="33" spans="1:25">
      <c r="A33" s="16">
        <v>5</v>
      </c>
      <c r="B33" t="s">
        <v>149</v>
      </c>
      <c r="C33" t="s">
        <v>13</v>
      </c>
      <c r="D33">
        <v>614762</v>
      </c>
      <c r="E33">
        <v>108796</v>
      </c>
      <c r="F33">
        <v>7.3294879999999996</v>
      </c>
      <c r="G33">
        <v>0</v>
      </c>
      <c r="H33">
        <v>88.692999999999998</v>
      </c>
      <c r="I33">
        <v>19.3</v>
      </c>
      <c r="J33">
        <v>3.8</v>
      </c>
      <c r="K33">
        <v>12.5</v>
      </c>
      <c r="L33">
        <v>1.014</v>
      </c>
      <c r="M33">
        <v>85.254999999999995</v>
      </c>
      <c r="N33">
        <v>91.168999999999997</v>
      </c>
      <c r="O33">
        <v>89.647999999999996</v>
      </c>
      <c r="P33">
        <v>14.6</v>
      </c>
      <c r="Q33">
        <v>31.2</v>
      </c>
      <c r="R33">
        <v>16.3</v>
      </c>
      <c r="S33">
        <v>5.55</v>
      </c>
      <c r="T33" s="16">
        <v>4</v>
      </c>
      <c r="U33" s="23">
        <f t="shared" si="1"/>
        <v>92</v>
      </c>
      <c r="V33" s="5"/>
      <c r="W33" s="105">
        <v>41768.391203703701</v>
      </c>
      <c r="X33" s="104">
        <v>614762</v>
      </c>
      <c r="Y33" s="106">
        <f t="shared" si="0"/>
        <v>0</v>
      </c>
    </row>
    <row r="34" spans="1:25">
      <c r="A34" s="16">
        <v>4</v>
      </c>
      <c r="B34" t="s">
        <v>150</v>
      </c>
      <c r="C34" t="s">
        <v>13</v>
      </c>
      <c r="D34">
        <v>614670</v>
      </c>
      <c r="E34">
        <v>108783</v>
      </c>
      <c r="F34">
        <v>7.0403229999999999</v>
      </c>
      <c r="G34">
        <v>0</v>
      </c>
      <c r="H34">
        <v>88.92</v>
      </c>
      <c r="I34">
        <v>17.600000000000001</v>
      </c>
      <c r="J34">
        <v>2.7</v>
      </c>
      <c r="K34">
        <v>8</v>
      </c>
      <c r="L34">
        <v>1.0135000000000001</v>
      </c>
      <c r="M34">
        <v>85.384</v>
      </c>
      <c r="N34">
        <v>91.897000000000006</v>
      </c>
      <c r="O34">
        <v>85.384</v>
      </c>
      <c r="P34">
        <v>14.6</v>
      </c>
      <c r="Q34">
        <v>23.7</v>
      </c>
      <c r="R34">
        <v>15.4</v>
      </c>
      <c r="S34">
        <v>5.54</v>
      </c>
      <c r="T34" s="16">
        <v>3</v>
      </c>
      <c r="U34" s="23">
        <f t="shared" si="1"/>
        <v>64</v>
      </c>
      <c r="V34" s="5"/>
      <c r="W34" s="105">
        <v>41738.385648148149</v>
      </c>
      <c r="X34" s="104">
        <v>614670</v>
      </c>
      <c r="Y34" s="106">
        <f t="shared" si="0"/>
        <v>0</v>
      </c>
    </row>
    <row r="35" spans="1:25">
      <c r="A35" s="16">
        <v>3</v>
      </c>
      <c r="B35" t="s">
        <v>151</v>
      </c>
      <c r="C35" t="s">
        <v>13</v>
      </c>
      <c r="D35">
        <v>614606</v>
      </c>
      <c r="E35">
        <v>108774</v>
      </c>
      <c r="F35">
        <v>7.0640140000000002</v>
      </c>
      <c r="G35">
        <v>0</v>
      </c>
      <c r="H35">
        <v>90.468999999999994</v>
      </c>
      <c r="I35">
        <v>20.399999999999999</v>
      </c>
      <c r="J35">
        <v>17.2</v>
      </c>
      <c r="K35">
        <v>90.3</v>
      </c>
      <c r="L35">
        <v>1.0129999999999999</v>
      </c>
      <c r="M35">
        <v>86.576999999999998</v>
      </c>
      <c r="N35">
        <v>93.001000000000005</v>
      </c>
      <c r="O35">
        <v>87.113</v>
      </c>
      <c r="P35">
        <v>14.5</v>
      </c>
      <c r="Q35">
        <v>29.7</v>
      </c>
      <c r="R35">
        <v>19.399999999999999</v>
      </c>
      <c r="S35">
        <v>5.55</v>
      </c>
      <c r="T35" s="16">
        <v>2</v>
      </c>
      <c r="U35" s="23">
        <f t="shared" si="1"/>
        <v>404</v>
      </c>
      <c r="V35" s="5"/>
      <c r="W35" s="105">
        <v>41707.407581018517</v>
      </c>
      <c r="X35" s="104">
        <v>614605</v>
      </c>
      <c r="Y35" s="106">
        <f>((X35*100)/D35)-100</f>
        <v>-1.6270586358757555E-4</v>
      </c>
    </row>
    <row r="36" spans="1:25">
      <c r="A36" s="16">
        <v>2</v>
      </c>
      <c r="B36" t="s">
        <v>152</v>
      </c>
      <c r="C36" t="s">
        <v>13</v>
      </c>
      <c r="D36">
        <v>614202</v>
      </c>
      <c r="E36">
        <v>108718</v>
      </c>
      <c r="F36">
        <v>7.2210669999999997</v>
      </c>
      <c r="G36">
        <v>0</v>
      </c>
      <c r="H36">
        <v>89.561000000000007</v>
      </c>
      <c r="I36">
        <v>23</v>
      </c>
      <c r="J36">
        <v>15.1</v>
      </c>
      <c r="K36">
        <v>90.7</v>
      </c>
      <c r="L36">
        <v>1.0130999999999999</v>
      </c>
      <c r="M36">
        <v>86.078000000000003</v>
      </c>
      <c r="N36">
        <v>92.210999999999999</v>
      </c>
      <c r="O36">
        <v>89.852000000000004</v>
      </c>
      <c r="P36">
        <v>13.1</v>
      </c>
      <c r="Q36">
        <v>34.4</v>
      </c>
      <c r="R36">
        <v>21</v>
      </c>
      <c r="S36">
        <v>5.57</v>
      </c>
      <c r="T36" s="16">
        <v>1</v>
      </c>
      <c r="U36" s="23">
        <f t="shared" si="1"/>
        <v>359</v>
      </c>
      <c r="V36" s="5"/>
      <c r="W36" s="105">
        <v>41679.396458333336</v>
      </c>
      <c r="X36" s="104">
        <v>614200</v>
      </c>
      <c r="Y36" s="106">
        <f t="shared" ref="Y36:Y37" si="2">((X36*100)/D36)-100</f>
        <v>-3.2562577132466686E-4</v>
      </c>
    </row>
    <row r="37" spans="1:25">
      <c r="A37" s="16">
        <v>1</v>
      </c>
      <c r="B37" t="s">
        <v>138</v>
      </c>
      <c r="C37" t="s">
        <v>13</v>
      </c>
      <c r="D37">
        <v>613843</v>
      </c>
      <c r="E37">
        <v>108668</v>
      </c>
      <c r="F37">
        <v>7.1778370000000002</v>
      </c>
      <c r="G37">
        <v>0</v>
      </c>
      <c r="H37">
        <v>91.86</v>
      </c>
      <c r="I37">
        <v>23.2</v>
      </c>
      <c r="J37">
        <v>8.1999999999999993</v>
      </c>
      <c r="K37">
        <v>87.2</v>
      </c>
      <c r="L37">
        <v>1.0128999999999999</v>
      </c>
      <c r="M37">
        <v>88.3</v>
      </c>
      <c r="N37">
        <v>94.037999999999997</v>
      </c>
      <c r="O37">
        <v>89.369</v>
      </c>
      <c r="P37">
        <v>14.2</v>
      </c>
      <c r="Q37">
        <v>34</v>
      </c>
      <c r="R37">
        <v>21.3</v>
      </c>
      <c r="S37">
        <v>5.56</v>
      </c>
      <c r="T37" s="1"/>
      <c r="U37" s="26"/>
      <c r="V37" s="5"/>
      <c r="W37" s="105">
        <v>41648.412453703706</v>
      </c>
      <c r="X37" s="104">
        <v>613841</v>
      </c>
      <c r="Y37" s="106">
        <f t="shared" si="2"/>
        <v>-3.2581621033500596E-4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0"/>
      <c r="X38" s="191"/>
      <c r="Y38" s="19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3"/>
      <c r="X39" s="194"/>
      <c r="Y39" s="195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3"/>
      <c r="X40" s="194"/>
      <c r="Y40" s="195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6"/>
      <c r="X41" s="197"/>
      <c r="Y41" s="198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61" t="s">
        <v>135</v>
      </c>
      <c r="X1" s="161" t="s">
        <v>136</v>
      </c>
      <c r="Y1" s="164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62"/>
      <c r="X2" s="162"/>
      <c r="Y2" s="165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62"/>
      <c r="X3" s="162"/>
      <c r="Y3" s="16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62"/>
      <c r="X4" s="162"/>
      <c r="Y4" s="16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63"/>
      <c r="X5" s="163"/>
      <c r="Y5" s="166"/>
    </row>
    <row r="6" spans="1:25">
      <c r="A6" s="21">
        <v>32</v>
      </c>
      <c r="T6" s="22">
        <v>31</v>
      </c>
      <c r="U6" s="23">
        <f>D6-D7</f>
        <v>-439724</v>
      </c>
      <c r="V6" s="24">
        <v>1</v>
      </c>
      <c r="W6" s="105"/>
      <c r="X6" s="104"/>
      <c r="Y6" s="106" t="e">
        <f t="shared" ref="Y6:Y34" si="0">((X6*100)/D6)-100</f>
        <v>#DIV/0!</v>
      </c>
    </row>
    <row r="7" spans="1:25">
      <c r="A7" s="16">
        <v>31</v>
      </c>
      <c r="D7">
        <v>439724</v>
      </c>
      <c r="T7" s="16">
        <v>30</v>
      </c>
      <c r="U7" s="23">
        <f>D7-D8</f>
        <v>4102</v>
      </c>
      <c r="V7" s="4"/>
      <c r="W7" s="104"/>
      <c r="X7" s="104"/>
      <c r="Y7" s="106">
        <f t="shared" si="0"/>
        <v>-100</v>
      </c>
    </row>
    <row r="8" spans="1:25">
      <c r="A8" s="16">
        <v>30</v>
      </c>
      <c r="D8">
        <v>435622</v>
      </c>
      <c r="T8" s="16">
        <v>29</v>
      </c>
      <c r="U8" s="23">
        <f>D8-D9</f>
        <v>4104</v>
      </c>
      <c r="V8" s="4"/>
      <c r="W8" s="104"/>
      <c r="X8" s="104"/>
      <c r="Y8" s="106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431518</v>
      </c>
      <c r="E9">
        <v>644352</v>
      </c>
      <c r="F9">
        <v>6.8392869999999997</v>
      </c>
      <c r="G9">
        <v>0</v>
      </c>
      <c r="H9">
        <v>90.936000000000007</v>
      </c>
      <c r="I9">
        <v>25</v>
      </c>
      <c r="J9">
        <v>107.9</v>
      </c>
      <c r="K9">
        <v>267.89999999999998</v>
      </c>
      <c r="L9">
        <v>1.0119</v>
      </c>
      <c r="M9">
        <v>85.27</v>
      </c>
      <c r="N9">
        <v>92.941999999999993</v>
      </c>
      <c r="O9">
        <v>85.602999999999994</v>
      </c>
      <c r="P9">
        <v>23</v>
      </c>
      <c r="Q9">
        <v>29.9</v>
      </c>
      <c r="R9">
        <v>24.1</v>
      </c>
      <c r="S9">
        <v>5.22</v>
      </c>
      <c r="T9" s="22">
        <v>28</v>
      </c>
      <c r="U9" s="23">
        <f t="shared" ref="U9:U36" si="1">D9-D10</f>
        <v>2586</v>
      </c>
      <c r="V9" s="24">
        <v>29</v>
      </c>
      <c r="W9" s="104"/>
      <c r="X9" s="104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428932</v>
      </c>
      <c r="E10">
        <v>643993</v>
      </c>
      <c r="F10">
        <v>7.3307969999999996</v>
      </c>
      <c r="G10">
        <v>0</v>
      </c>
      <c r="H10">
        <v>90.668999999999997</v>
      </c>
      <c r="I10">
        <v>24.6</v>
      </c>
      <c r="J10">
        <v>99.4</v>
      </c>
      <c r="K10">
        <v>293.60000000000002</v>
      </c>
      <c r="L10">
        <v>1.0129999999999999</v>
      </c>
      <c r="M10">
        <v>87.781000000000006</v>
      </c>
      <c r="N10">
        <v>94.284999999999997</v>
      </c>
      <c r="O10">
        <v>92.346000000000004</v>
      </c>
      <c r="P10">
        <v>21.7</v>
      </c>
      <c r="Q10">
        <v>30.1</v>
      </c>
      <c r="R10">
        <v>23.7</v>
      </c>
      <c r="S10">
        <v>5.22</v>
      </c>
      <c r="T10" s="16">
        <v>27</v>
      </c>
      <c r="U10" s="23">
        <f t="shared" si="1"/>
        <v>2378</v>
      </c>
      <c r="V10" s="16"/>
      <c r="W10" s="104"/>
      <c r="X10" s="104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426554</v>
      </c>
      <c r="E11">
        <v>643659</v>
      </c>
      <c r="F11">
        <v>7.0606039999999997</v>
      </c>
      <c r="G11">
        <v>0</v>
      </c>
      <c r="H11">
        <v>89.204999999999998</v>
      </c>
      <c r="I11">
        <v>24.9</v>
      </c>
      <c r="J11">
        <v>171.2</v>
      </c>
      <c r="K11">
        <v>291.8</v>
      </c>
      <c r="L11">
        <v>1.0124</v>
      </c>
      <c r="M11">
        <v>85.962000000000003</v>
      </c>
      <c r="N11">
        <v>92.775000000000006</v>
      </c>
      <c r="O11">
        <v>88.712000000000003</v>
      </c>
      <c r="P11">
        <v>22.9</v>
      </c>
      <c r="Q11">
        <v>29.2</v>
      </c>
      <c r="R11">
        <v>24.1</v>
      </c>
      <c r="S11">
        <v>5.22</v>
      </c>
      <c r="T11" s="16">
        <v>26</v>
      </c>
      <c r="U11" s="23">
        <f t="shared" si="1"/>
        <v>4108</v>
      </c>
      <c r="V11" s="16"/>
      <c r="W11" s="104"/>
      <c r="X11" s="104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422446</v>
      </c>
      <c r="E12">
        <v>643078</v>
      </c>
      <c r="F12">
        <v>6.9290960000000004</v>
      </c>
      <c r="G12">
        <v>0</v>
      </c>
      <c r="H12">
        <v>88.373999999999995</v>
      </c>
      <c r="I12">
        <v>25</v>
      </c>
      <c r="J12">
        <v>163.9</v>
      </c>
      <c r="K12">
        <v>307.2</v>
      </c>
      <c r="L12">
        <v>1.0121</v>
      </c>
      <c r="M12">
        <v>85.494</v>
      </c>
      <c r="N12">
        <v>91.429000000000002</v>
      </c>
      <c r="O12">
        <v>86.954999999999998</v>
      </c>
      <c r="P12">
        <v>22.8</v>
      </c>
      <c r="Q12">
        <v>29.3</v>
      </c>
      <c r="R12">
        <v>24.4</v>
      </c>
      <c r="S12">
        <v>5.22</v>
      </c>
      <c r="T12" s="16">
        <v>25</v>
      </c>
      <c r="U12" s="23">
        <f t="shared" si="1"/>
        <v>3930</v>
      </c>
      <c r="V12" s="16"/>
      <c r="W12" s="104"/>
      <c r="X12" s="104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418516</v>
      </c>
      <c r="E13">
        <v>642517</v>
      </c>
      <c r="F13">
        <v>6.9450370000000001</v>
      </c>
      <c r="G13">
        <v>0</v>
      </c>
      <c r="H13">
        <v>89.114000000000004</v>
      </c>
      <c r="I13">
        <v>24.7</v>
      </c>
      <c r="J13">
        <v>163.69999999999999</v>
      </c>
      <c r="K13">
        <v>273.7</v>
      </c>
      <c r="L13">
        <v>1.0121</v>
      </c>
      <c r="M13">
        <v>85.272999999999996</v>
      </c>
      <c r="N13">
        <v>91.847999999999999</v>
      </c>
      <c r="O13">
        <v>87.239000000000004</v>
      </c>
      <c r="P13">
        <v>23.3</v>
      </c>
      <c r="Q13">
        <v>28.3</v>
      </c>
      <c r="R13">
        <v>24.5</v>
      </c>
      <c r="S13">
        <v>5.22</v>
      </c>
      <c r="T13" s="16">
        <v>24</v>
      </c>
      <c r="U13" s="23">
        <f t="shared" si="1"/>
        <v>3925</v>
      </c>
      <c r="V13" s="16"/>
      <c r="W13" s="104"/>
      <c r="X13" s="104"/>
      <c r="Y13" s="106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414591</v>
      </c>
      <c r="E14">
        <v>641962</v>
      </c>
      <c r="F14">
        <v>6.9150169999999997</v>
      </c>
      <c r="G14">
        <v>0</v>
      </c>
      <c r="H14">
        <v>87.801000000000002</v>
      </c>
      <c r="I14">
        <v>24.8</v>
      </c>
      <c r="J14">
        <v>176.3</v>
      </c>
      <c r="K14">
        <v>293.8</v>
      </c>
      <c r="L14">
        <v>1.0121</v>
      </c>
      <c r="M14">
        <v>84.364000000000004</v>
      </c>
      <c r="N14">
        <v>90.878</v>
      </c>
      <c r="O14">
        <v>86.652000000000001</v>
      </c>
      <c r="P14">
        <v>23.6</v>
      </c>
      <c r="Q14">
        <v>27.4</v>
      </c>
      <c r="R14">
        <v>24.1</v>
      </c>
      <c r="S14">
        <v>5.22</v>
      </c>
      <c r="T14" s="16">
        <v>23</v>
      </c>
      <c r="U14" s="23">
        <f t="shared" si="1"/>
        <v>4227</v>
      </c>
      <c r="V14" s="16"/>
      <c r="W14" s="104"/>
      <c r="X14" s="104"/>
      <c r="Y14" s="106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410364</v>
      </c>
      <c r="E15">
        <v>641356</v>
      </c>
      <c r="F15">
        <v>6.90984</v>
      </c>
      <c r="G15">
        <v>0</v>
      </c>
      <c r="H15">
        <v>87.977999999999994</v>
      </c>
      <c r="I15">
        <v>25.2</v>
      </c>
      <c r="J15">
        <v>164.1</v>
      </c>
      <c r="K15">
        <v>290.10000000000002</v>
      </c>
      <c r="L15">
        <v>1.012</v>
      </c>
      <c r="M15">
        <v>84.781000000000006</v>
      </c>
      <c r="N15">
        <v>90.912999999999997</v>
      </c>
      <c r="O15">
        <v>86.638999999999996</v>
      </c>
      <c r="P15">
        <v>23.4</v>
      </c>
      <c r="Q15">
        <v>28.5</v>
      </c>
      <c r="R15">
        <v>24.2</v>
      </c>
      <c r="S15">
        <v>5.23</v>
      </c>
      <c r="T15" s="16">
        <v>22</v>
      </c>
      <c r="U15" s="23">
        <f t="shared" si="1"/>
        <v>3938</v>
      </c>
      <c r="V15" s="16"/>
      <c r="W15" s="104"/>
      <c r="X15" s="104"/>
      <c r="Y15" s="106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406426</v>
      </c>
      <c r="E16">
        <v>640792</v>
      </c>
      <c r="F16">
        <v>6.9064350000000001</v>
      </c>
      <c r="G16">
        <v>0</v>
      </c>
      <c r="H16">
        <v>90.760999999999996</v>
      </c>
      <c r="I16">
        <v>25</v>
      </c>
      <c r="J16">
        <v>100</v>
      </c>
      <c r="K16">
        <v>233.1</v>
      </c>
      <c r="L16">
        <v>1.012</v>
      </c>
      <c r="M16">
        <v>85.831999999999994</v>
      </c>
      <c r="N16">
        <v>93.751000000000005</v>
      </c>
      <c r="O16">
        <v>86.754999999999995</v>
      </c>
      <c r="P16">
        <v>23.4</v>
      </c>
      <c r="Q16">
        <v>29.6</v>
      </c>
      <c r="R16">
        <v>24.7</v>
      </c>
      <c r="S16">
        <v>5.23</v>
      </c>
      <c r="T16" s="22">
        <v>21</v>
      </c>
      <c r="U16" s="23">
        <f t="shared" si="1"/>
        <v>2391</v>
      </c>
      <c r="V16" s="24">
        <v>22</v>
      </c>
      <c r="W16" s="104"/>
      <c r="X16" s="104"/>
      <c r="Y16" s="106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404035</v>
      </c>
      <c r="E17">
        <v>640458</v>
      </c>
      <c r="F17">
        <v>7.1523510000000003</v>
      </c>
      <c r="G17">
        <v>0</v>
      </c>
      <c r="H17">
        <v>90.882999999999996</v>
      </c>
      <c r="I17">
        <v>24.1</v>
      </c>
      <c r="J17">
        <v>103.7</v>
      </c>
      <c r="K17">
        <v>265.7</v>
      </c>
      <c r="L17">
        <v>1.0125999999999999</v>
      </c>
      <c r="M17">
        <v>87.905000000000001</v>
      </c>
      <c r="N17">
        <v>93.283000000000001</v>
      </c>
      <c r="O17">
        <v>90</v>
      </c>
      <c r="P17">
        <v>21.4</v>
      </c>
      <c r="Q17">
        <v>28.3</v>
      </c>
      <c r="R17">
        <v>24.1</v>
      </c>
      <c r="S17">
        <v>5.22</v>
      </c>
      <c r="T17" s="16">
        <v>20</v>
      </c>
      <c r="U17" s="23">
        <f t="shared" si="1"/>
        <v>2483</v>
      </c>
      <c r="V17" s="16"/>
      <c r="W17" s="104"/>
      <c r="X17" s="104"/>
      <c r="Y17" s="106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401552</v>
      </c>
      <c r="E18">
        <v>640112</v>
      </c>
      <c r="F18">
        <v>7.1384670000000003</v>
      </c>
      <c r="G18">
        <v>0</v>
      </c>
      <c r="H18">
        <v>89.370999999999995</v>
      </c>
      <c r="I18">
        <v>25.9</v>
      </c>
      <c r="J18">
        <v>173.3</v>
      </c>
      <c r="K18">
        <v>294.5</v>
      </c>
      <c r="L18">
        <v>1.0125</v>
      </c>
      <c r="M18">
        <v>85.932000000000002</v>
      </c>
      <c r="N18">
        <v>92.974000000000004</v>
      </c>
      <c r="O18">
        <v>89.936000000000007</v>
      </c>
      <c r="P18">
        <v>24</v>
      </c>
      <c r="Q18">
        <v>29.5</v>
      </c>
      <c r="R18">
        <v>24.5</v>
      </c>
      <c r="S18">
        <v>5.23</v>
      </c>
      <c r="T18" s="16">
        <v>19</v>
      </c>
      <c r="U18" s="23">
        <f t="shared" si="1"/>
        <v>4158</v>
      </c>
      <c r="V18" s="16"/>
      <c r="W18" s="104"/>
      <c r="X18" s="104"/>
      <c r="Y18" s="106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397394</v>
      </c>
      <c r="E19">
        <v>639523</v>
      </c>
      <c r="F19">
        <v>7.0485249999999997</v>
      </c>
      <c r="G19">
        <v>0</v>
      </c>
      <c r="H19">
        <v>88.043000000000006</v>
      </c>
      <c r="I19">
        <v>25.2</v>
      </c>
      <c r="J19">
        <v>144.6</v>
      </c>
      <c r="K19">
        <v>289.8</v>
      </c>
      <c r="L19">
        <v>1.0123</v>
      </c>
      <c r="M19">
        <v>85.299000000000007</v>
      </c>
      <c r="N19">
        <v>90.611999999999995</v>
      </c>
      <c r="O19">
        <v>88.694999999999993</v>
      </c>
      <c r="P19">
        <v>22.9</v>
      </c>
      <c r="Q19">
        <v>28.7</v>
      </c>
      <c r="R19">
        <v>24.5</v>
      </c>
      <c r="S19">
        <v>5.22</v>
      </c>
      <c r="T19" s="16">
        <v>18</v>
      </c>
      <c r="U19" s="23">
        <f t="shared" si="1"/>
        <v>3471</v>
      </c>
      <c r="V19" s="16"/>
      <c r="W19" s="104"/>
      <c r="X19" s="104"/>
      <c r="Y19" s="106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393923</v>
      </c>
      <c r="E20">
        <v>639025</v>
      </c>
      <c r="F20">
        <v>6.8969990000000001</v>
      </c>
      <c r="G20">
        <v>0</v>
      </c>
      <c r="H20">
        <v>88.385999999999996</v>
      </c>
      <c r="I20">
        <v>25.2</v>
      </c>
      <c r="J20">
        <v>170.9</v>
      </c>
      <c r="K20">
        <v>271.60000000000002</v>
      </c>
      <c r="L20">
        <v>1.012</v>
      </c>
      <c r="M20">
        <v>85.385000000000005</v>
      </c>
      <c r="N20">
        <v>90.465999999999994</v>
      </c>
      <c r="O20">
        <v>86.480999999999995</v>
      </c>
      <c r="P20">
        <v>23.7</v>
      </c>
      <c r="Q20">
        <v>28.5</v>
      </c>
      <c r="R20">
        <v>24.3</v>
      </c>
      <c r="S20">
        <v>5.23</v>
      </c>
      <c r="T20" s="16">
        <v>17</v>
      </c>
      <c r="U20" s="23">
        <f t="shared" si="1"/>
        <v>4098</v>
      </c>
      <c r="V20" s="16"/>
      <c r="W20" s="108"/>
      <c r="X20" s="108"/>
      <c r="Y20" s="109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389825</v>
      </c>
      <c r="E21">
        <v>638441</v>
      </c>
      <c r="F21">
        <v>6.9894059999999998</v>
      </c>
      <c r="G21">
        <v>0</v>
      </c>
      <c r="H21">
        <v>92.34</v>
      </c>
      <c r="I21">
        <v>24.9</v>
      </c>
      <c r="J21">
        <v>88.9</v>
      </c>
      <c r="K21">
        <v>298.7</v>
      </c>
      <c r="L21">
        <v>1.0122</v>
      </c>
      <c r="M21">
        <v>87.13</v>
      </c>
      <c r="N21">
        <v>94.795000000000002</v>
      </c>
      <c r="O21">
        <v>87.81</v>
      </c>
      <c r="P21">
        <v>21.8</v>
      </c>
      <c r="Q21">
        <v>28.2</v>
      </c>
      <c r="R21">
        <v>24.4</v>
      </c>
      <c r="S21">
        <v>5.23</v>
      </c>
      <c r="T21" s="16">
        <v>16</v>
      </c>
      <c r="U21" s="23">
        <f t="shared" si="1"/>
        <v>2124</v>
      </c>
      <c r="V21" s="16"/>
      <c r="W21" s="103"/>
      <c r="X21" s="103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387701</v>
      </c>
      <c r="E22">
        <v>638149</v>
      </c>
      <c r="F22">
        <v>7.5223380000000004</v>
      </c>
      <c r="G22">
        <v>0</v>
      </c>
      <c r="H22">
        <v>93.435000000000002</v>
      </c>
      <c r="I22">
        <v>24.5</v>
      </c>
      <c r="J22">
        <v>52.8</v>
      </c>
      <c r="K22">
        <v>183.3</v>
      </c>
      <c r="L22">
        <v>1.0136000000000001</v>
      </c>
      <c r="M22">
        <v>89.468999999999994</v>
      </c>
      <c r="N22">
        <v>95.286000000000001</v>
      </c>
      <c r="O22">
        <v>94.304000000000002</v>
      </c>
      <c r="P22">
        <v>20.6</v>
      </c>
      <c r="Q22">
        <v>30.3</v>
      </c>
      <c r="R22">
        <v>21.7</v>
      </c>
      <c r="S22">
        <v>5.22</v>
      </c>
      <c r="T22" s="16">
        <v>15</v>
      </c>
      <c r="U22" s="23">
        <f t="shared" si="1"/>
        <v>1246</v>
      </c>
      <c r="V22" s="16"/>
      <c r="W22" s="103"/>
      <c r="X22" s="103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386455</v>
      </c>
      <c r="E23">
        <v>637979</v>
      </c>
      <c r="F23">
        <v>7.1333710000000004</v>
      </c>
      <c r="G23">
        <v>0</v>
      </c>
      <c r="H23">
        <v>91.923000000000002</v>
      </c>
      <c r="I23">
        <v>24.7</v>
      </c>
      <c r="J23">
        <v>152</v>
      </c>
      <c r="K23">
        <v>294.10000000000002</v>
      </c>
      <c r="L23">
        <v>1.0125</v>
      </c>
      <c r="M23">
        <v>89.748999999999995</v>
      </c>
      <c r="N23">
        <v>93.721999999999994</v>
      </c>
      <c r="O23">
        <v>89.748999999999995</v>
      </c>
      <c r="P23">
        <v>23.2</v>
      </c>
      <c r="Q23">
        <v>27.8</v>
      </c>
      <c r="R23">
        <v>24.1</v>
      </c>
      <c r="S23">
        <v>5.23</v>
      </c>
      <c r="T23" s="22">
        <v>14</v>
      </c>
      <c r="U23" s="23">
        <f t="shared" si="1"/>
        <v>3644</v>
      </c>
      <c r="V23" s="24">
        <v>15</v>
      </c>
      <c r="W23" s="103"/>
      <c r="X23" s="103"/>
      <c r="Y23" s="106">
        <f t="shared" si="0"/>
        <v>-100</v>
      </c>
    </row>
    <row r="24" spans="1:25">
      <c r="A24" s="16">
        <v>14</v>
      </c>
      <c r="B24" t="s">
        <v>185</v>
      </c>
      <c r="C24" t="s">
        <v>13</v>
      </c>
      <c r="D24">
        <v>382811</v>
      </c>
      <c r="E24">
        <v>637478</v>
      </c>
      <c r="F24">
        <v>7.2284829999999998</v>
      </c>
      <c r="G24">
        <v>0</v>
      </c>
      <c r="H24">
        <v>91.49</v>
      </c>
      <c r="I24">
        <v>25.1</v>
      </c>
      <c r="J24">
        <v>174.4</v>
      </c>
      <c r="K24">
        <v>292.8</v>
      </c>
      <c r="L24">
        <v>1.0125999999999999</v>
      </c>
      <c r="M24">
        <v>88.123000000000005</v>
      </c>
      <c r="N24">
        <v>93.709000000000003</v>
      </c>
      <c r="O24">
        <v>91.319000000000003</v>
      </c>
      <c r="P24">
        <v>23.9</v>
      </c>
      <c r="Q24">
        <v>27.8</v>
      </c>
      <c r="R24">
        <v>24.8</v>
      </c>
      <c r="S24">
        <v>5.23</v>
      </c>
      <c r="T24" s="16">
        <v>13</v>
      </c>
      <c r="U24" s="23">
        <f t="shared" si="1"/>
        <v>4184</v>
      </c>
      <c r="V24" s="16"/>
      <c r="W24" s="103"/>
      <c r="X24" s="103"/>
      <c r="Y24" s="106">
        <f t="shared" si="0"/>
        <v>-100</v>
      </c>
    </row>
    <row r="25" spans="1:25">
      <c r="A25" s="16">
        <v>13</v>
      </c>
      <c r="B25" t="s">
        <v>186</v>
      </c>
      <c r="C25" t="s">
        <v>13</v>
      </c>
      <c r="D25">
        <v>378627</v>
      </c>
      <c r="E25">
        <v>636899</v>
      </c>
      <c r="F25">
        <v>7.1639730000000004</v>
      </c>
      <c r="G25">
        <v>0</v>
      </c>
      <c r="H25">
        <v>90.457999999999998</v>
      </c>
      <c r="I25">
        <v>25.2</v>
      </c>
      <c r="J25">
        <v>173.8</v>
      </c>
      <c r="K25">
        <v>300.5</v>
      </c>
      <c r="L25">
        <v>1.0125999999999999</v>
      </c>
      <c r="M25">
        <v>85.984999999999999</v>
      </c>
      <c r="N25">
        <v>93.536000000000001</v>
      </c>
      <c r="O25">
        <v>90.224999999999994</v>
      </c>
      <c r="P25">
        <v>23.4</v>
      </c>
      <c r="Q25">
        <v>28.9</v>
      </c>
      <c r="R25">
        <v>24.3</v>
      </c>
      <c r="S25">
        <v>5.23</v>
      </c>
      <c r="T25" s="16">
        <v>12</v>
      </c>
      <c r="U25" s="23">
        <f t="shared" si="1"/>
        <v>4171</v>
      </c>
      <c r="V25" s="16"/>
      <c r="W25" s="103"/>
      <c r="X25" s="103"/>
      <c r="Y25" s="106">
        <f t="shared" si="0"/>
        <v>-100</v>
      </c>
    </row>
    <row r="26" spans="1:25">
      <c r="A26" s="16">
        <v>12</v>
      </c>
      <c r="B26" t="s">
        <v>187</v>
      </c>
      <c r="C26" t="s">
        <v>13</v>
      </c>
      <c r="D26">
        <v>374456</v>
      </c>
      <c r="E26">
        <v>636315</v>
      </c>
      <c r="F26">
        <v>6.9585749999999997</v>
      </c>
      <c r="G26">
        <v>0</v>
      </c>
      <c r="H26">
        <v>88.731999999999999</v>
      </c>
      <c r="I26">
        <v>25.4</v>
      </c>
      <c r="J26">
        <v>172.1</v>
      </c>
      <c r="K26">
        <v>290.8</v>
      </c>
      <c r="L26">
        <v>1.0121</v>
      </c>
      <c r="M26">
        <v>85.42</v>
      </c>
      <c r="N26">
        <v>92.403000000000006</v>
      </c>
      <c r="O26">
        <v>87.376999999999995</v>
      </c>
      <c r="P26">
        <v>23.1</v>
      </c>
      <c r="Q26">
        <v>29.9</v>
      </c>
      <c r="R26">
        <v>24.4</v>
      </c>
      <c r="S26">
        <v>5.23</v>
      </c>
      <c r="T26" s="16">
        <v>11</v>
      </c>
      <c r="U26" s="23">
        <f t="shared" si="1"/>
        <v>4128</v>
      </c>
      <c r="V26" s="16"/>
      <c r="W26" s="107"/>
      <c r="X26" s="103"/>
      <c r="Y26" s="106">
        <f t="shared" si="0"/>
        <v>-100</v>
      </c>
    </row>
    <row r="27" spans="1:25">
      <c r="A27" s="16">
        <v>11</v>
      </c>
      <c r="B27" t="s">
        <v>188</v>
      </c>
      <c r="C27" t="s">
        <v>13</v>
      </c>
      <c r="D27">
        <v>370328</v>
      </c>
      <c r="E27">
        <v>635728</v>
      </c>
      <c r="F27">
        <v>7.089658</v>
      </c>
      <c r="G27">
        <v>0</v>
      </c>
      <c r="H27">
        <v>89.24</v>
      </c>
      <c r="I27">
        <v>25.3</v>
      </c>
      <c r="J27">
        <v>171.8</v>
      </c>
      <c r="K27">
        <v>296.60000000000002</v>
      </c>
      <c r="L27">
        <v>1.0124</v>
      </c>
      <c r="M27">
        <v>84.641000000000005</v>
      </c>
      <c r="N27">
        <v>92.539000000000001</v>
      </c>
      <c r="O27">
        <v>89.296000000000006</v>
      </c>
      <c r="P27">
        <v>23.4</v>
      </c>
      <c r="Q27">
        <v>29.2</v>
      </c>
      <c r="R27">
        <v>24.6</v>
      </c>
      <c r="S27">
        <v>5.23</v>
      </c>
      <c r="T27" s="16">
        <v>10</v>
      </c>
      <c r="U27" s="23">
        <f t="shared" si="1"/>
        <v>4123</v>
      </c>
      <c r="V27" s="16"/>
      <c r="W27" s="107"/>
      <c r="X27" s="103"/>
      <c r="Y27" s="106">
        <f t="shared" si="0"/>
        <v>-100</v>
      </c>
    </row>
    <row r="28" spans="1:25">
      <c r="A28" s="16">
        <v>10</v>
      </c>
      <c r="B28" t="s">
        <v>189</v>
      </c>
      <c r="C28" t="s">
        <v>13</v>
      </c>
      <c r="D28">
        <v>366205</v>
      </c>
      <c r="E28">
        <v>635144</v>
      </c>
      <c r="F28">
        <v>6.9955410000000002</v>
      </c>
      <c r="G28">
        <v>0</v>
      </c>
      <c r="H28">
        <v>88.558000000000007</v>
      </c>
      <c r="I28">
        <v>25.1</v>
      </c>
      <c r="J28">
        <v>172.4</v>
      </c>
      <c r="K28">
        <v>313.2</v>
      </c>
      <c r="L28">
        <v>1.0122</v>
      </c>
      <c r="M28">
        <v>84.998000000000005</v>
      </c>
      <c r="N28">
        <v>91.305000000000007</v>
      </c>
      <c r="O28">
        <v>87.965000000000003</v>
      </c>
      <c r="P28">
        <v>23.4</v>
      </c>
      <c r="Q28">
        <v>28.9</v>
      </c>
      <c r="R28">
        <v>24.6</v>
      </c>
      <c r="S28">
        <v>5.23</v>
      </c>
      <c r="T28" s="16">
        <v>9</v>
      </c>
      <c r="U28" s="23">
        <f t="shared" si="1"/>
        <v>4138</v>
      </c>
      <c r="V28" s="16"/>
      <c r="W28" s="107"/>
      <c r="X28" s="103"/>
      <c r="Y28" s="106">
        <f t="shared" si="0"/>
        <v>-100</v>
      </c>
    </row>
    <row r="29" spans="1:25">
      <c r="A29" s="16">
        <v>9</v>
      </c>
      <c r="B29" t="s">
        <v>190</v>
      </c>
      <c r="C29" t="s">
        <v>13</v>
      </c>
      <c r="D29">
        <v>362067</v>
      </c>
      <c r="E29">
        <v>634555</v>
      </c>
      <c r="F29">
        <v>7.1318770000000002</v>
      </c>
      <c r="G29">
        <v>0</v>
      </c>
      <c r="H29">
        <v>88.959000000000003</v>
      </c>
      <c r="I29">
        <v>24.7</v>
      </c>
      <c r="J29">
        <v>121.1</v>
      </c>
      <c r="K29">
        <v>229.7</v>
      </c>
      <c r="L29">
        <v>1.0125</v>
      </c>
      <c r="M29">
        <v>85.403000000000006</v>
      </c>
      <c r="N29">
        <v>92.055999999999997</v>
      </c>
      <c r="O29">
        <v>89.751000000000005</v>
      </c>
      <c r="P29">
        <v>22.9</v>
      </c>
      <c r="Q29">
        <v>28.1</v>
      </c>
      <c r="R29">
        <v>24.2</v>
      </c>
      <c r="S29">
        <v>5.23</v>
      </c>
      <c r="T29" s="16">
        <v>8</v>
      </c>
      <c r="U29" s="23">
        <f t="shared" si="1"/>
        <v>2910</v>
      </c>
      <c r="V29" s="16"/>
      <c r="W29" s="107">
        <v>41891.417951388888</v>
      </c>
      <c r="X29" s="103">
        <v>362067</v>
      </c>
      <c r="Y29" s="106">
        <f t="shared" si="0"/>
        <v>0</v>
      </c>
    </row>
    <row r="30" spans="1:25" s="25" customFormat="1">
      <c r="A30" s="21">
        <v>8</v>
      </c>
      <c r="B30" t="s">
        <v>146</v>
      </c>
      <c r="C30" t="s">
        <v>13</v>
      </c>
      <c r="D30">
        <v>359157</v>
      </c>
      <c r="E30">
        <v>634142</v>
      </c>
      <c r="F30">
        <v>7.0717160000000003</v>
      </c>
      <c r="G30">
        <v>0</v>
      </c>
      <c r="H30">
        <v>91.968000000000004</v>
      </c>
      <c r="I30">
        <v>25</v>
      </c>
      <c r="J30">
        <v>155.4</v>
      </c>
      <c r="K30">
        <v>258.39999999999998</v>
      </c>
      <c r="L30">
        <v>1.0125</v>
      </c>
      <c r="M30">
        <v>86.816000000000003</v>
      </c>
      <c r="N30">
        <v>94.123000000000005</v>
      </c>
      <c r="O30">
        <v>88.653999999999996</v>
      </c>
      <c r="P30">
        <v>23.1</v>
      </c>
      <c r="Q30">
        <v>28.5</v>
      </c>
      <c r="R30">
        <v>23.5</v>
      </c>
      <c r="S30">
        <v>5.23</v>
      </c>
      <c r="T30" s="22">
        <v>7</v>
      </c>
      <c r="U30" s="23">
        <f t="shared" si="1"/>
        <v>3726</v>
      </c>
      <c r="V30" s="24">
        <v>8</v>
      </c>
      <c r="W30" s="107">
        <v>41860.449687499997</v>
      </c>
      <c r="X30" s="103">
        <v>359158</v>
      </c>
      <c r="Y30" s="106">
        <f t="shared" si="0"/>
        <v>2.7842976747649573E-4</v>
      </c>
    </row>
    <row r="31" spans="1:25">
      <c r="A31" s="16">
        <v>7</v>
      </c>
      <c r="B31" t="s">
        <v>147</v>
      </c>
      <c r="C31" t="s">
        <v>13</v>
      </c>
      <c r="D31">
        <v>355431</v>
      </c>
      <c r="E31">
        <v>633630</v>
      </c>
      <c r="F31">
        <v>7.3030889999999999</v>
      </c>
      <c r="G31">
        <v>0</v>
      </c>
      <c r="H31">
        <v>92.144999999999996</v>
      </c>
      <c r="I31">
        <v>25.3</v>
      </c>
      <c r="J31">
        <v>168</v>
      </c>
      <c r="K31">
        <v>289.39999999999998</v>
      </c>
      <c r="L31">
        <v>1.0127999999999999</v>
      </c>
      <c r="M31">
        <v>90.838999999999999</v>
      </c>
      <c r="N31">
        <v>93.87</v>
      </c>
      <c r="O31">
        <v>92.179000000000002</v>
      </c>
      <c r="P31">
        <v>23</v>
      </c>
      <c r="Q31">
        <v>29</v>
      </c>
      <c r="R31">
        <v>24.3</v>
      </c>
      <c r="S31">
        <v>5.23</v>
      </c>
      <c r="T31" s="16">
        <v>6</v>
      </c>
      <c r="U31" s="23">
        <f t="shared" si="1"/>
        <v>4032</v>
      </c>
      <c r="V31" s="5"/>
      <c r="W31" s="107">
        <v>41829.462337962963</v>
      </c>
      <c r="X31" s="103">
        <v>355433</v>
      </c>
      <c r="Y31" s="106">
        <f t="shared" si="0"/>
        <v>5.6269711983247817E-4</v>
      </c>
    </row>
    <row r="32" spans="1:25">
      <c r="A32" s="16">
        <v>6</v>
      </c>
      <c r="B32" t="s">
        <v>148</v>
      </c>
      <c r="C32" t="s">
        <v>13</v>
      </c>
      <c r="D32">
        <v>351399</v>
      </c>
      <c r="E32">
        <v>633075</v>
      </c>
      <c r="F32">
        <v>7.2442029999999997</v>
      </c>
      <c r="G32">
        <v>0</v>
      </c>
      <c r="H32">
        <v>89.44</v>
      </c>
      <c r="I32">
        <v>25</v>
      </c>
      <c r="J32">
        <v>174.3</v>
      </c>
      <c r="K32">
        <v>292.2</v>
      </c>
      <c r="L32">
        <v>1.0126999999999999</v>
      </c>
      <c r="M32">
        <v>86.781999999999996</v>
      </c>
      <c r="N32">
        <v>91.796000000000006</v>
      </c>
      <c r="O32">
        <v>91.335999999999999</v>
      </c>
      <c r="P32">
        <v>23.3</v>
      </c>
      <c r="Q32">
        <v>27.9</v>
      </c>
      <c r="R32">
        <v>24.2</v>
      </c>
      <c r="S32">
        <v>5.23</v>
      </c>
      <c r="T32" s="16">
        <v>5</v>
      </c>
      <c r="U32" s="23">
        <f t="shared" si="1"/>
        <v>4181</v>
      </c>
      <c r="V32" s="5"/>
      <c r="W32" s="107">
        <v>41799.465983796297</v>
      </c>
      <c r="X32" s="103">
        <v>351400</v>
      </c>
      <c r="Y32" s="106">
        <f t="shared" si="0"/>
        <v>2.8457679162841032E-4</v>
      </c>
    </row>
    <row r="33" spans="1:25">
      <c r="A33" s="16">
        <v>5</v>
      </c>
      <c r="B33" t="s">
        <v>149</v>
      </c>
      <c r="C33" t="s">
        <v>13</v>
      </c>
      <c r="D33">
        <v>347218</v>
      </c>
      <c r="E33">
        <v>632486</v>
      </c>
      <c r="F33">
        <v>7.1107649999999998</v>
      </c>
      <c r="G33">
        <v>0</v>
      </c>
      <c r="H33">
        <v>88.284999999999997</v>
      </c>
      <c r="I33">
        <v>25</v>
      </c>
      <c r="J33">
        <v>178.2</v>
      </c>
      <c r="K33">
        <v>281.89999999999998</v>
      </c>
      <c r="L33">
        <v>1.0124</v>
      </c>
      <c r="M33">
        <v>84.899000000000001</v>
      </c>
      <c r="N33">
        <v>90.79</v>
      </c>
      <c r="O33">
        <v>89.578000000000003</v>
      </c>
      <c r="P33">
        <v>23.6</v>
      </c>
      <c r="Q33">
        <v>28.4</v>
      </c>
      <c r="R33">
        <v>24.6</v>
      </c>
      <c r="S33">
        <v>5.23</v>
      </c>
      <c r="T33" s="16">
        <v>4</v>
      </c>
      <c r="U33" s="23">
        <f t="shared" si="1"/>
        <v>4274</v>
      </c>
      <c r="V33" s="5"/>
      <c r="W33" s="107">
        <v>41768.391168981485</v>
      </c>
      <c r="X33" s="103">
        <v>347219</v>
      </c>
      <c r="Y33" s="106">
        <f t="shared" si="0"/>
        <v>2.880035021206595E-4</v>
      </c>
    </row>
    <row r="34" spans="1:25">
      <c r="A34" s="16">
        <v>4</v>
      </c>
      <c r="B34" t="s">
        <v>150</v>
      </c>
      <c r="C34" t="s">
        <v>13</v>
      </c>
      <c r="D34">
        <v>342944</v>
      </c>
      <c r="E34">
        <v>631875</v>
      </c>
      <c r="F34">
        <v>6.8178979999999996</v>
      </c>
      <c r="G34">
        <v>0</v>
      </c>
      <c r="H34">
        <v>88.606999999999999</v>
      </c>
      <c r="I34">
        <v>24.1</v>
      </c>
      <c r="J34">
        <v>125.4</v>
      </c>
      <c r="K34">
        <v>289.10000000000002</v>
      </c>
      <c r="L34">
        <v>1.0118</v>
      </c>
      <c r="M34">
        <v>85.207999999999998</v>
      </c>
      <c r="N34">
        <v>91.695999999999998</v>
      </c>
      <c r="O34">
        <v>85.435000000000002</v>
      </c>
      <c r="P34">
        <v>23</v>
      </c>
      <c r="Q34">
        <v>26.5</v>
      </c>
      <c r="R34">
        <v>24.5</v>
      </c>
      <c r="S34">
        <v>5.23</v>
      </c>
      <c r="T34" s="16">
        <v>3</v>
      </c>
      <c r="U34" s="23">
        <f t="shared" si="1"/>
        <v>3009</v>
      </c>
      <c r="V34" s="5"/>
      <c r="W34" s="107">
        <v>41738.414687500001</v>
      </c>
      <c r="X34" s="103">
        <v>342945</v>
      </c>
      <c r="Y34" s="106">
        <f t="shared" si="0"/>
        <v>2.9159279648638403E-4</v>
      </c>
    </row>
    <row r="35" spans="1:25">
      <c r="A35" s="16">
        <v>3</v>
      </c>
      <c r="B35" t="s">
        <v>151</v>
      </c>
      <c r="C35" t="s">
        <v>13</v>
      </c>
      <c r="D35">
        <v>339935</v>
      </c>
      <c r="E35">
        <v>631448</v>
      </c>
      <c r="F35">
        <v>6.9267250000000002</v>
      </c>
      <c r="G35">
        <v>0</v>
      </c>
      <c r="H35">
        <v>90.13</v>
      </c>
      <c r="I35">
        <v>25.1</v>
      </c>
      <c r="J35">
        <v>148.30000000000001</v>
      </c>
      <c r="K35">
        <v>307.89999999999998</v>
      </c>
      <c r="L35">
        <v>1.0122</v>
      </c>
      <c r="M35">
        <v>86.382999999999996</v>
      </c>
      <c r="N35">
        <v>92.74</v>
      </c>
      <c r="O35">
        <v>86.578000000000003</v>
      </c>
      <c r="P35">
        <v>21.1</v>
      </c>
      <c r="Q35">
        <v>29</v>
      </c>
      <c r="R35">
        <v>23.4</v>
      </c>
      <c r="S35">
        <v>5.24</v>
      </c>
      <c r="T35" s="16">
        <v>2</v>
      </c>
      <c r="U35" s="23">
        <f t="shared" si="1"/>
        <v>3556</v>
      </c>
      <c r="V35" s="5"/>
      <c r="W35" s="107">
        <v>41707.40834490741</v>
      </c>
      <c r="X35" s="103">
        <v>339936</v>
      </c>
      <c r="Y35" s="106">
        <f>((X35*100)/D35)-100</f>
        <v>2.9417388618924178E-4</v>
      </c>
    </row>
    <row r="36" spans="1:25">
      <c r="A36" s="16">
        <v>2</v>
      </c>
      <c r="B36" t="s">
        <v>152</v>
      </c>
      <c r="C36" t="s">
        <v>13</v>
      </c>
      <c r="D36">
        <v>336379</v>
      </c>
      <c r="E36">
        <v>630949</v>
      </c>
      <c r="F36">
        <v>7.1076090000000001</v>
      </c>
      <c r="G36">
        <v>0</v>
      </c>
      <c r="H36">
        <v>89.186000000000007</v>
      </c>
      <c r="I36">
        <v>25.8</v>
      </c>
      <c r="J36">
        <v>172.4</v>
      </c>
      <c r="K36">
        <v>281.60000000000002</v>
      </c>
      <c r="L36">
        <v>1.0124</v>
      </c>
      <c r="M36">
        <v>85.534999999999997</v>
      </c>
      <c r="N36">
        <v>91.825999999999993</v>
      </c>
      <c r="O36">
        <v>89.641000000000005</v>
      </c>
      <c r="P36">
        <v>23.5</v>
      </c>
      <c r="Q36">
        <v>29.6</v>
      </c>
      <c r="R36">
        <v>24.9</v>
      </c>
      <c r="S36">
        <v>5.24</v>
      </c>
      <c r="T36" s="16">
        <v>1</v>
      </c>
      <c r="U36" s="23">
        <f t="shared" si="1"/>
        <v>4136</v>
      </c>
      <c r="V36" s="5"/>
      <c r="W36" s="107">
        <v>41679.396805555552</v>
      </c>
      <c r="X36" s="103">
        <v>336379</v>
      </c>
      <c r="Y36" s="106">
        <f t="shared" ref="Y36:Y37" si="2">((X36*100)/D36)-100</f>
        <v>0</v>
      </c>
    </row>
    <row r="37" spans="1:25">
      <c r="A37" s="16">
        <v>1</v>
      </c>
      <c r="B37" t="s">
        <v>138</v>
      </c>
      <c r="C37" t="s">
        <v>13</v>
      </c>
      <c r="D37">
        <v>332243</v>
      </c>
      <c r="E37">
        <v>630362</v>
      </c>
      <c r="F37">
        <v>7.0685760000000002</v>
      </c>
      <c r="G37">
        <v>0</v>
      </c>
      <c r="H37">
        <v>91.513999999999996</v>
      </c>
      <c r="I37">
        <v>25.7</v>
      </c>
      <c r="J37">
        <v>148.4</v>
      </c>
      <c r="K37">
        <v>275.39999999999998</v>
      </c>
      <c r="L37">
        <v>1.0123</v>
      </c>
      <c r="M37">
        <v>87.853999999999999</v>
      </c>
      <c r="N37">
        <v>93.706999999999994</v>
      </c>
      <c r="O37">
        <v>89.022999999999996</v>
      </c>
      <c r="P37">
        <v>23.6</v>
      </c>
      <c r="Q37">
        <v>29.9</v>
      </c>
      <c r="R37">
        <v>24.7</v>
      </c>
      <c r="S37">
        <v>5.23</v>
      </c>
      <c r="T37" s="1"/>
      <c r="U37" s="26"/>
      <c r="V37" s="5"/>
      <c r="W37" s="107">
        <v>41648.382928240739</v>
      </c>
      <c r="X37" s="103">
        <v>332243</v>
      </c>
      <c r="Y37" s="106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9"/>
      <c r="X38" s="199"/>
      <c r="Y38" s="199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9"/>
      <c r="X39" s="199"/>
      <c r="Y39" s="199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9"/>
      <c r="X40" s="199"/>
      <c r="Y40" s="199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9"/>
      <c r="X41" s="199"/>
      <c r="Y41" s="199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61" t="s">
        <v>135</v>
      </c>
      <c r="X1" s="161" t="s">
        <v>136</v>
      </c>
      <c r="Y1" s="164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62"/>
      <c r="X2" s="162"/>
      <c r="Y2" s="165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62"/>
      <c r="X3" s="162"/>
      <c r="Y3" s="16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62"/>
      <c r="X4" s="162"/>
      <c r="Y4" s="16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63"/>
      <c r="X5" s="163"/>
      <c r="Y5" s="166"/>
    </row>
    <row r="6" spans="1:25">
      <c r="A6" s="21">
        <v>32</v>
      </c>
      <c r="T6" s="22">
        <v>31</v>
      </c>
      <c r="U6" s="23">
        <f>D6-D7</f>
        <v>-499306</v>
      </c>
      <c r="V6" s="24">
        <v>1</v>
      </c>
      <c r="W6" s="105"/>
      <c r="X6" s="104"/>
      <c r="Y6" s="106" t="e">
        <f t="shared" ref="Y6:Y34" si="0">((X6*100)/D6)-100</f>
        <v>#DIV/0!</v>
      </c>
    </row>
    <row r="7" spans="1:25">
      <c r="A7" s="16">
        <v>31</v>
      </c>
      <c r="D7">
        <v>499306</v>
      </c>
      <c r="T7" s="16">
        <v>30</v>
      </c>
      <c r="U7" s="23">
        <f>D7-D8</f>
        <v>5957</v>
      </c>
      <c r="V7" s="4"/>
      <c r="W7" s="104"/>
      <c r="X7" s="104"/>
      <c r="Y7" s="106">
        <f t="shared" si="0"/>
        <v>-100</v>
      </c>
    </row>
    <row r="8" spans="1:25">
      <c r="A8" s="16">
        <v>30</v>
      </c>
      <c r="D8">
        <v>493349</v>
      </c>
      <c r="T8" s="16">
        <v>29</v>
      </c>
      <c r="U8" s="23">
        <f>D8-D9</f>
        <v>5880</v>
      </c>
      <c r="V8" s="4"/>
      <c r="W8" s="104"/>
      <c r="X8" s="104"/>
      <c r="Y8" s="106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487469</v>
      </c>
      <c r="E9">
        <v>686870</v>
      </c>
      <c r="F9">
        <v>6.9418290000000002</v>
      </c>
      <c r="G9">
        <v>0</v>
      </c>
      <c r="H9">
        <v>91.650999999999996</v>
      </c>
      <c r="I9">
        <v>23</v>
      </c>
      <c r="J9">
        <v>31.1</v>
      </c>
      <c r="K9">
        <v>312.7</v>
      </c>
      <c r="L9">
        <v>1.0124</v>
      </c>
      <c r="M9">
        <v>85.998000000000005</v>
      </c>
      <c r="N9">
        <v>93.512</v>
      </c>
      <c r="O9">
        <v>86.299000000000007</v>
      </c>
      <c r="P9">
        <v>14.9</v>
      </c>
      <c r="Q9">
        <v>35.200000000000003</v>
      </c>
      <c r="R9">
        <v>21.9</v>
      </c>
      <c r="S9">
        <v>4.83</v>
      </c>
      <c r="T9" s="22">
        <v>28</v>
      </c>
      <c r="U9" s="23">
        <f t="shared" ref="U9:U36" si="1">D9-D10</f>
        <v>747</v>
      </c>
      <c r="V9" s="24">
        <v>29</v>
      </c>
      <c r="W9" s="104"/>
      <c r="X9" s="104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486722</v>
      </c>
      <c r="E10">
        <v>686766</v>
      </c>
      <c r="F10">
        <v>7.5676059999999996</v>
      </c>
      <c r="G10">
        <v>0</v>
      </c>
      <c r="H10">
        <v>91.334000000000003</v>
      </c>
      <c r="I10">
        <v>22.7</v>
      </c>
      <c r="J10">
        <v>0</v>
      </c>
      <c r="K10">
        <v>0</v>
      </c>
      <c r="L10">
        <v>1.0145999999999999</v>
      </c>
      <c r="M10">
        <v>88.698999999999998</v>
      </c>
      <c r="N10">
        <v>94.638000000000005</v>
      </c>
      <c r="O10">
        <v>92.700999999999993</v>
      </c>
      <c r="P10">
        <v>14.3</v>
      </c>
      <c r="Q10">
        <v>37.5</v>
      </c>
      <c r="R10">
        <v>15.8</v>
      </c>
      <c r="S10">
        <v>4.83</v>
      </c>
      <c r="T10" s="16">
        <v>27</v>
      </c>
      <c r="U10" s="23">
        <f t="shared" si="1"/>
        <v>0</v>
      </c>
      <c r="V10" s="16"/>
      <c r="W10" s="104"/>
      <c r="X10" s="104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486722</v>
      </c>
      <c r="E11">
        <v>686766</v>
      </c>
      <c r="F11">
        <v>7.3813630000000003</v>
      </c>
      <c r="G11">
        <v>0</v>
      </c>
      <c r="H11">
        <v>90.064999999999998</v>
      </c>
      <c r="I11">
        <v>22.9</v>
      </c>
      <c r="J11">
        <v>0</v>
      </c>
      <c r="K11">
        <v>0</v>
      </c>
      <c r="L11">
        <v>1.0144</v>
      </c>
      <c r="M11">
        <v>87.313999999999993</v>
      </c>
      <c r="N11">
        <v>93.271000000000001</v>
      </c>
      <c r="O11">
        <v>89.647000000000006</v>
      </c>
      <c r="P11">
        <v>13.5</v>
      </c>
      <c r="Q11">
        <v>37.200000000000003</v>
      </c>
      <c r="R11">
        <v>14.4</v>
      </c>
      <c r="S11">
        <v>4.83</v>
      </c>
      <c r="T11" s="16">
        <v>26</v>
      </c>
      <c r="U11" s="23">
        <f t="shared" si="1"/>
        <v>0</v>
      </c>
      <c r="V11" s="16"/>
      <c r="W11" s="104"/>
      <c r="X11" s="104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486722</v>
      </c>
      <c r="E12">
        <v>686766</v>
      </c>
      <c r="F12">
        <v>7.2394059999999998</v>
      </c>
      <c r="G12">
        <v>0</v>
      </c>
      <c r="H12">
        <v>88.899000000000001</v>
      </c>
      <c r="I12">
        <v>21.5</v>
      </c>
      <c r="J12">
        <v>222.9</v>
      </c>
      <c r="K12">
        <v>304.8</v>
      </c>
      <c r="L12">
        <v>1.0138</v>
      </c>
      <c r="M12">
        <v>86.103999999999999</v>
      </c>
      <c r="N12">
        <v>91.736000000000004</v>
      </c>
      <c r="O12">
        <v>88.254000000000005</v>
      </c>
      <c r="P12">
        <v>15.7</v>
      </c>
      <c r="Q12">
        <v>24.9</v>
      </c>
      <c r="R12">
        <v>15.9</v>
      </c>
      <c r="S12">
        <v>4.83</v>
      </c>
      <c r="T12" s="16">
        <v>25</v>
      </c>
      <c r="U12" s="23">
        <f t="shared" si="1"/>
        <v>5344</v>
      </c>
      <c r="V12" s="16"/>
      <c r="W12" s="104"/>
      <c r="X12" s="104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481378</v>
      </c>
      <c r="E13">
        <v>686015</v>
      </c>
      <c r="F13">
        <v>7.0669560000000002</v>
      </c>
      <c r="G13">
        <v>0</v>
      </c>
      <c r="H13">
        <v>89.537000000000006</v>
      </c>
      <c r="I13">
        <v>21.8</v>
      </c>
      <c r="J13">
        <v>248.6</v>
      </c>
      <c r="K13">
        <v>305</v>
      </c>
      <c r="L13">
        <v>1.0126999999999999</v>
      </c>
      <c r="M13">
        <v>85.941999999999993</v>
      </c>
      <c r="N13">
        <v>92.179000000000002</v>
      </c>
      <c r="O13">
        <v>87.799000000000007</v>
      </c>
      <c r="P13">
        <v>20.9</v>
      </c>
      <c r="Q13">
        <v>23.9</v>
      </c>
      <c r="R13">
        <v>21.2</v>
      </c>
      <c r="S13">
        <v>4.83</v>
      </c>
      <c r="T13" s="16">
        <v>24</v>
      </c>
      <c r="U13" s="23">
        <f t="shared" si="1"/>
        <v>5965</v>
      </c>
      <c r="V13" s="16"/>
      <c r="W13" s="104"/>
      <c r="X13" s="104"/>
      <c r="Y13" s="106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475413</v>
      </c>
      <c r="E14">
        <v>685183</v>
      </c>
      <c r="F14">
        <v>7.0299149999999999</v>
      </c>
      <c r="G14">
        <v>0</v>
      </c>
      <c r="H14">
        <v>88.352000000000004</v>
      </c>
      <c r="I14">
        <v>21.6</v>
      </c>
      <c r="J14">
        <v>260.2</v>
      </c>
      <c r="K14">
        <v>307.10000000000002</v>
      </c>
      <c r="L14">
        <v>1.0126999999999999</v>
      </c>
      <c r="M14">
        <v>85.007999999999996</v>
      </c>
      <c r="N14">
        <v>91.186000000000007</v>
      </c>
      <c r="O14">
        <v>87.213999999999999</v>
      </c>
      <c r="P14">
        <v>20.3</v>
      </c>
      <c r="Q14">
        <v>23.6</v>
      </c>
      <c r="R14">
        <v>21</v>
      </c>
      <c r="S14">
        <v>4.83</v>
      </c>
      <c r="T14" s="16">
        <v>23</v>
      </c>
      <c r="U14" s="23">
        <f t="shared" si="1"/>
        <v>6244</v>
      </c>
      <c r="V14" s="16"/>
      <c r="W14" s="104"/>
      <c r="X14" s="104"/>
      <c r="Y14" s="106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469169</v>
      </c>
      <c r="E15">
        <v>684303</v>
      </c>
      <c r="F15">
        <v>7.0348519999999999</v>
      </c>
      <c r="G15">
        <v>0</v>
      </c>
      <c r="H15">
        <v>88.41</v>
      </c>
      <c r="I15">
        <v>22.3</v>
      </c>
      <c r="J15">
        <v>273.8</v>
      </c>
      <c r="K15">
        <v>308.60000000000002</v>
      </c>
      <c r="L15">
        <v>1.0125999999999999</v>
      </c>
      <c r="M15">
        <v>85.506</v>
      </c>
      <c r="N15">
        <v>91.018000000000001</v>
      </c>
      <c r="O15">
        <v>87.408000000000001</v>
      </c>
      <c r="P15">
        <v>21</v>
      </c>
      <c r="Q15">
        <v>24.3</v>
      </c>
      <c r="R15">
        <v>21.4</v>
      </c>
      <c r="S15">
        <v>4.83</v>
      </c>
      <c r="T15" s="16">
        <v>22</v>
      </c>
      <c r="U15" s="23">
        <f t="shared" si="1"/>
        <v>6571</v>
      </c>
      <c r="V15" s="16"/>
      <c r="W15" s="104"/>
      <c r="X15" s="104"/>
      <c r="Y15" s="106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462598</v>
      </c>
      <c r="E16">
        <v>683375</v>
      </c>
      <c r="F16">
        <v>7.0097110000000002</v>
      </c>
      <c r="G16">
        <v>0</v>
      </c>
      <c r="H16">
        <v>91.423000000000002</v>
      </c>
      <c r="I16">
        <v>22.8</v>
      </c>
      <c r="J16">
        <v>32.5</v>
      </c>
      <c r="K16">
        <v>314.5</v>
      </c>
      <c r="L16">
        <v>1.0124</v>
      </c>
      <c r="M16">
        <v>86.242999999999995</v>
      </c>
      <c r="N16">
        <v>94.293000000000006</v>
      </c>
      <c r="O16">
        <v>87.456000000000003</v>
      </c>
      <c r="P16">
        <v>15.7</v>
      </c>
      <c r="Q16">
        <v>31.3</v>
      </c>
      <c r="R16">
        <v>22.5</v>
      </c>
      <c r="S16">
        <v>4.84</v>
      </c>
      <c r="T16" s="22">
        <v>21</v>
      </c>
      <c r="U16" s="23">
        <f t="shared" si="1"/>
        <v>779</v>
      </c>
      <c r="V16" s="24">
        <v>22</v>
      </c>
      <c r="W16" s="104"/>
      <c r="X16" s="104"/>
      <c r="Y16" s="106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461819</v>
      </c>
      <c r="E17">
        <v>683266</v>
      </c>
      <c r="F17">
        <v>7.4394859999999996</v>
      </c>
      <c r="G17">
        <v>0</v>
      </c>
      <c r="H17">
        <v>91.471999999999994</v>
      </c>
      <c r="I17">
        <v>21.4</v>
      </c>
      <c r="J17">
        <v>0</v>
      </c>
      <c r="K17">
        <v>0</v>
      </c>
      <c r="L17">
        <v>1.0143</v>
      </c>
      <c r="M17">
        <v>88.733000000000004</v>
      </c>
      <c r="N17">
        <v>93.623999999999995</v>
      </c>
      <c r="O17">
        <v>90.926000000000002</v>
      </c>
      <c r="P17">
        <v>14.4</v>
      </c>
      <c r="Q17">
        <v>37.299999999999997</v>
      </c>
      <c r="R17">
        <v>15.7</v>
      </c>
      <c r="S17">
        <v>4.84</v>
      </c>
      <c r="T17" s="16">
        <v>20</v>
      </c>
      <c r="U17" s="23">
        <f t="shared" si="1"/>
        <v>0</v>
      </c>
      <c r="V17" s="16"/>
      <c r="W17" s="104"/>
      <c r="X17" s="104"/>
      <c r="Y17" s="106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461819</v>
      </c>
      <c r="E18">
        <v>683266</v>
      </c>
      <c r="F18">
        <v>7.3803919999999996</v>
      </c>
      <c r="G18">
        <v>0</v>
      </c>
      <c r="H18">
        <v>89.98</v>
      </c>
      <c r="I18">
        <v>22</v>
      </c>
      <c r="J18">
        <v>94.4</v>
      </c>
      <c r="K18">
        <v>290.89999999999998</v>
      </c>
      <c r="L18">
        <v>1.0139</v>
      </c>
      <c r="M18">
        <v>86.403000000000006</v>
      </c>
      <c r="N18">
        <v>93.478999999999999</v>
      </c>
      <c r="O18">
        <v>90.852000000000004</v>
      </c>
      <c r="P18">
        <v>17.399999999999999</v>
      </c>
      <c r="Q18">
        <v>26.4</v>
      </c>
      <c r="R18">
        <v>17.7</v>
      </c>
      <c r="S18">
        <v>4.84</v>
      </c>
      <c r="T18" s="16">
        <v>19</v>
      </c>
      <c r="U18" s="23">
        <f t="shared" si="1"/>
        <v>2260</v>
      </c>
      <c r="V18" s="16"/>
      <c r="W18" s="104"/>
      <c r="X18" s="104"/>
      <c r="Y18" s="106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459559</v>
      </c>
      <c r="E19">
        <v>682945</v>
      </c>
      <c r="F19">
        <v>7.1553719999999998</v>
      </c>
      <c r="G19">
        <v>0</v>
      </c>
      <c r="H19">
        <v>88.528999999999996</v>
      </c>
      <c r="I19">
        <v>22.8</v>
      </c>
      <c r="J19">
        <v>237.5</v>
      </c>
      <c r="K19">
        <v>303.39999999999998</v>
      </c>
      <c r="L19">
        <v>1.0128999999999999</v>
      </c>
      <c r="M19">
        <v>86.274000000000001</v>
      </c>
      <c r="N19">
        <v>90.930999999999997</v>
      </c>
      <c r="O19">
        <v>89.028000000000006</v>
      </c>
      <c r="P19">
        <v>20.7</v>
      </c>
      <c r="Q19">
        <v>26</v>
      </c>
      <c r="R19">
        <v>21.2</v>
      </c>
      <c r="S19">
        <v>4.84</v>
      </c>
      <c r="T19" s="16">
        <v>18</v>
      </c>
      <c r="U19" s="23">
        <f t="shared" si="1"/>
        <v>5698</v>
      </c>
      <c r="V19" s="16"/>
      <c r="W19" s="104"/>
      <c r="X19" s="104"/>
      <c r="Y19" s="106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453861</v>
      </c>
      <c r="E20">
        <v>682141</v>
      </c>
      <c r="F20">
        <v>7.0169170000000003</v>
      </c>
      <c r="G20">
        <v>0</v>
      </c>
      <c r="H20">
        <v>88.942999999999998</v>
      </c>
      <c r="I20">
        <v>23.3</v>
      </c>
      <c r="J20">
        <v>215.5</v>
      </c>
      <c r="K20">
        <v>297.60000000000002</v>
      </c>
      <c r="L20">
        <v>1.0125</v>
      </c>
      <c r="M20">
        <v>86.168000000000006</v>
      </c>
      <c r="N20">
        <v>90.888000000000005</v>
      </c>
      <c r="O20">
        <v>87.369</v>
      </c>
      <c r="P20">
        <v>21.7</v>
      </c>
      <c r="Q20">
        <v>26.1</v>
      </c>
      <c r="R20">
        <v>22</v>
      </c>
      <c r="S20">
        <v>4.84</v>
      </c>
      <c r="T20" s="16">
        <v>17</v>
      </c>
      <c r="U20" s="23">
        <f t="shared" si="1"/>
        <v>5171</v>
      </c>
      <c r="V20" s="16"/>
      <c r="W20" s="103"/>
      <c r="X20" s="103"/>
      <c r="Y20" s="106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448690</v>
      </c>
      <c r="E21">
        <v>681412</v>
      </c>
      <c r="F21">
        <v>7.0952289999999998</v>
      </c>
      <c r="G21">
        <v>0</v>
      </c>
      <c r="H21">
        <v>92.796999999999997</v>
      </c>
      <c r="I21">
        <v>24.2</v>
      </c>
      <c r="J21">
        <v>29.9</v>
      </c>
      <c r="K21">
        <v>315.2</v>
      </c>
      <c r="L21">
        <v>1.0125999999999999</v>
      </c>
      <c r="M21">
        <v>88.021000000000001</v>
      </c>
      <c r="N21">
        <v>95.137</v>
      </c>
      <c r="O21">
        <v>88.775999999999996</v>
      </c>
      <c r="P21">
        <v>13.2</v>
      </c>
      <c r="Q21">
        <v>34.6</v>
      </c>
      <c r="R21">
        <v>22.9</v>
      </c>
      <c r="S21">
        <v>4.84</v>
      </c>
      <c r="T21" s="16">
        <v>16</v>
      </c>
      <c r="U21" s="23">
        <f t="shared" si="1"/>
        <v>718</v>
      </c>
      <c r="V21" s="16"/>
      <c r="W21" s="103"/>
      <c r="X21" s="103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447972</v>
      </c>
      <c r="E22">
        <v>681312</v>
      </c>
      <c r="F22">
        <v>7.7846070000000003</v>
      </c>
      <c r="G22">
        <v>0</v>
      </c>
      <c r="H22">
        <v>93.82</v>
      </c>
      <c r="I22">
        <v>22.8</v>
      </c>
      <c r="J22">
        <v>0</v>
      </c>
      <c r="K22">
        <v>0</v>
      </c>
      <c r="L22">
        <v>1.0154000000000001</v>
      </c>
      <c r="M22">
        <v>90.12</v>
      </c>
      <c r="N22">
        <v>95.619</v>
      </c>
      <c r="O22">
        <v>94.66</v>
      </c>
      <c r="P22">
        <v>12.6</v>
      </c>
      <c r="Q22">
        <v>37.5</v>
      </c>
      <c r="R22">
        <v>13.3</v>
      </c>
      <c r="S22">
        <v>4.84</v>
      </c>
      <c r="T22" s="16">
        <v>15</v>
      </c>
      <c r="U22" s="23">
        <f t="shared" si="1"/>
        <v>0</v>
      </c>
      <c r="V22" s="16"/>
      <c r="W22" s="103"/>
      <c r="X22" s="103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447972</v>
      </c>
      <c r="E23">
        <v>681312</v>
      </c>
      <c r="F23">
        <v>7.4166559999999997</v>
      </c>
      <c r="G23">
        <v>0</v>
      </c>
      <c r="H23">
        <v>92.63</v>
      </c>
      <c r="I23">
        <v>22.5</v>
      </c>
      <c r="J23">
        <v>0</v>
      </c>
      <c r="K23">
        <v>0</v>
      </c>
      <c r="L23">
        <v>1.0142</v>
      </c>
      <c r="M23">
        <v>90.682000000000002</v>
      </c>
      <c r="N23">
        <v>94.24</v>
      </c>
      <c r="O23">
        <v>90.682000000000002</v>
      </c>
      <c r="P23">
        <v>14.2</v>
      </c>
      <c r="Q23">
        <v>34.5</v>
      </c>
      <c r="R23">
        <v>15.9</v>
      </c>
      <c r="S23">
        <v>4.84</v>
      </c>
      <c r="T23" s="22">
        <v>14</v>
      </c>
      <c r="U23" s="23">
        <f t="shared" si="1"/>
        <v>0</v>
      </c>
      <c r="V23" s="24">
        <v>15</v>
      </c>
      <c r="W23" s="103"/>
      <c r="X23" s="103"/>
      <c r="Y23" s="106">
        <f t="shared" si="0"/>
        <v>-100</v>
      </c>
    </row>
    <row r="24" spans="1:25">
      <c r="A24" s="16">
        <v>14</v>
      </c>
      <c r="B24" t="s">
        <v>185</v>
      </c>
      <c r="C24" t="s">
        <v>13</v>
      </c>
      <c r="D24">
        <v>447972</v>
      </c>
      <c r="E24">
        <v>681312</v>
      </c>
      <c r="F24">
        <v>7.4641140000000004</v>
      </c>
      <c r="G24">
        <v>0</v>
      </c>
      <c r="H24">
        <v>92.215999999999994</v>
      </c>
      <c r="I24">
        <v>23</v>
      </c>
      <c r="J24">
        <v>0</v>
      </c>
      <c r="K24">
        <v>0</v>
      </c>
      <c r="L24">
        <v>1.014</v>
      </c>
      <c r="M24">
        <v>89.221000000000004</v>
      </c>
      <c r="N24">
        <v>94.197999999999993</v>
      </c>
      <c r="O24">
        <v>92.167000000000002</v>
      </c>
      <c r="P24">
        <v>15.3</v>
      </c>
      <c r="Q24">
        <v>33.700000000000003</v>
      </c>
      <c r="R24">
        <v>18.2</v>
      </c>
      <c r="S24">
        <v>4.84</v>
      </c>
      <c r="T24" s="16">
        <v>13</v>
      </c>
      <c r="U24" s="23">
        <f t="shared" si="1"/>
        <v>0</v>
      </c>
      <c r="V24" s="16"/>
      <c r="W24" s="103"/>
      <c r="X24" s="103"/>
      <c r="Y24" s="106">
        <f t="shared" si="0"/>
        <v>-100</v>
      </c>
    </row>
    <row r="25" spans="1:25">
      <c r="A25" s="16">
        <v>13</v>
      </c>
      <c r="B25" t="s">
        <v>186</v>
      </c>
      <c r="C25" t="s">
        <v>13</v>
      </c>
      <c r="D25">
        <v>447972</v>
      </c>
      <c r="E25">
        <v>681312</v>
      </c>
      <c r="F25">
        <v>7.4613189999999996</v>
      </c>
      <c r="G25">
        <v>0</v>
      </c>
      <c r="H25">
        <v>91.165999999999997</v>
      </c>
      <c r="I25">
        <v>23.3</v>
      </c>
      <c r="J25">
        <v>0</v>
      </c>
      <c r="K25">
        <v>0</v>
      </c>
      <c r="L25">
        <v>1.0144</v>
      </c>
      <c r="M25">
        <v>87.230999999999995</v>
      </c>
      <c r="N25">
        <v>94.078999999999994</v>
      </c>
      <c r="O25">
        <v>91.046999999999997</v>
      </c>
      <c r="P25">
        <v>14.4</v>
      </c>
      <c r="Q25">
        <v>38.4</v>
      </c>
      <c r="R25">
        <v>15.2</v>
      </c>
      <c r="S25">
        <v>4.84</v>
      </c>
      <c r="T25" s="16">
        <v>12</v>
      </c>
      <c r="U25" s="23">
        <f t="shared" si="1"/>
        <v>0</v>
      </c>
      <c r="V25" s="16"/>
      <c r="W25" s="103"/>
      <c r="X25" s="103"/>
      <c r="Y25" s="106">
        <f t="shared" si="0"/>
        <v>-100</v>
      </c>
    </row>
    <row r="26" spans="1:25">
      <c r="A26" s="16">
        <v>12</v>
      </c>
      <c r="B26" t="s">
        <v>187</v>
      </c>
      <c r="C26" t="s">
        <v>13</v>
      </c>
      <c r="D26">
        <v>447972</v>
      </c>
      <c r="E26">
        <v>681312</v>
      </c>
      <c r="F26">
        <v>7.2685599999999999</v>
      </c>
      <c r="G26">
        <v>0</v>
      </c>
      <c r="H26">
        <v>89.296000000000006</v>
      </c>
      <c r="I26">
        <v>21.8</v>
      </c>
      <c r="J26">
        <v>193.7</v>
      </c>
      <c r="K26">
        <v>296</v>
      </c>
      <c r="L26">
        <v>1.014</v>
      </c>
      <c r="M26">
        <v>86.119</v>
      </c>
      <c r="N26">
        <v>92.903999999999996</v>
      </c>
      <c r="O26">
        <v>88.486999999999995</v>
      </c>
      <c r="P26">
        <v>15.3</v>
      </c>
      <c r="Q26">
        <v>25</v>
      </c>
      <c r="R26">
        <v>15.4</v>
      </c>
      <c r="S26">
        <v>4.84</v>
      </c>
      <c r="T26" s="16">
        <v>11</v>
      </c>
      <c r="U26" s="23">
        <f t="shared" si="1"/>
        <v>4643</v>
      </c>
      <c r="V26" s="16"/>
      <c r="W26" s="107"/>
      <c r="X26" s="103"/>
      <c r="Y26" s="106">
        <f t="shared" si="0"/>
        <v>-100</v>
      </c>
    </row>
    <row r="27" spans="1:25">
      <c r="A27" s="16">
        <v>11</v>
      </c>
      <c r="B27" t="s">
        <v>188</v>
      </c>
      <c r="C27" t="s">
        <v>13</v>
      </c>
      <c r="D27">
        <v>443329</v>
      </c>
      <c r="E27">
        <v>680661</v>
      </c>
      <c r="F27">
        <v>7.2268059999999998</v>
      </c>
      <c r="G27">
        <v>0</v>
      </c>
      <c r="H27">
        <v>89.721000000000004</v>
      </c>
      <c r="I27">
        <v>22.1</v>
      </c>
      <c r="J27">
        <v>215.1</v>
      </c>
      <c r="K27">
        <v>300</v>
      </c>
      <c r="L27">
        <v>1.0130999999999999</v>
      </c>
      <c r="M27">
        <v>85.41</v>
      </c>
      <c r="N27">
        <v>93.02</v>
      </c>
      <c r="O27">
        <v>89.995999999999995</v>
      </c>
      <c r="P27">
        <v>20.8</v>
      </c>
      <c r="Q27">
        <v>24.9</v>
      </c>
      <c r="R27">
        <v>21.2</v>
      </c>
      <c r="S27">
        <v>4.84</v>
      </c>
      <c r="T27" s="16">
        <v>10</v>
      </c>
      <c r="U27" s="23">
        <f t="shared" si="1"/>
        <v>5160</v>
      </c>
      <c r="V27" s="16"/>
      <c r="W27" s="107"/>
      <c r="X27" s="103"/>
      <c r="Y27" s="106">
        <f t="shared" si="0"/>
        <v>-100</v>
      </c>
    </row>
    <row r="28" spans="1:25">
      <c r="A28" s="16">
        <v>10</v>
      </c>
      <c r="B28" t="s">
        <v>189</v>
      </c>
      <c r="C28" t="s">
        <v>13</v>
      </c>
      <c r="D28">
        <v>438169</v>
      </c>
      <c r="E28">
        <v>679942</v>
      </c>
      <c r="F28">
        <v>7.1194490000000004</v>
      </c>
      <c r="G28">
        <v>0</v>
      </c>
      <c r="H28">
        <v>89.09</v>
      </c>
      <c r="I28">
        <v>22.4</v>
      </c>
      <c r="J28">
        <v>223.4</v>
      </c>
      <c r="K28">
        <v>307.5</v>
      </c>
      <c r="L28">
        <v>1.0127999999999999</v>
      </c>
      <c r="M28">
        <v>85.686999999999998</v>
      </c>
      <c r="N28">
        <v>91.674999999999997</v>
      </c>
      <c r="O28">
        <v>88.545000000000002</v>
      </c>
      <c r="P28">
        <v>20.9</v>
      </c>
      <c r="Q28">
        <v>25.6</v>
      </c>
      <c r="R28">
        <v>21.3</v>
      </c>
      <c r="S28">
        <v>4.84</v>
      </c>
      <c r="T28" s="16">
        <v>9</v>
      </c>
      <c r="U28" s="23">
        <f t="shared" si="1"/>
        <v>5360</v>
      </c>
      <c r="V28" s="16"/>
      <c r="W28" s="112"/>
      <c r="X28" s="112"/>
      <c r="Y28" s="106">
        <f t="shared" si="0"/>
        <v>-100</v>
      </c>
    </row>
    <row r="29" spans="1:25">
      <c r="A29" s="16">
        <v>9</v>
      </c>
      <c r="B29" t="s">
        <v>190</v>
      </c>
      <c r="C29" t="s">
        <v>13</v>
      </c>
      <c r="D29">
        <v>432809</v>
      </c>
      <c r="E29">
        <v>679190</v>
      </c>
      <c r="F29">
        <v>7.2068260000000004</v>
      </c>
      <c r="G29">
        <v>0</v>
      </c>
      <c r="H29">
        <v>89.34</v>
      </c>
      <c r="I29">
        <v>22.5</v>
      </c>
      <c r="J29">
        <v>228.8</v>
      </c>
      <c r="K29">
        <v>297.2</v>
      </c>
      <c r="L29">
        <v>1.0128999999999999</v>
      </c>
      <c r="M29">
        <v>86.078000000000003</v>
      </c>
      <c r="N29">
        <v>92.292000000000002</v>
      </c>
      <c r="O29">
        <v>90.015000000000001</v>
      </c>
      <c r="P29">
        <v>21.2</v>
      </c>
      <c r="Q29">
        <v>25.1</v>
      </c>
      <c r="R29">
        <v>22</v>
      </c>
      <c r="S29">
        <v>4.84</v>
      </c>
      <c r="T29" s="16">
        <v>8</v>
      </c>
      <c r="U29" s="23">
        <f t="shared" si="1"/>
        <v>5518</v>
      </c>
      <c r="V29" s="16"/>
      <c r="W29" s="107">
        <v>41891.415671296294</v>
      </c>
      <c r="X29" s="103">
        <v>432809</v>
      </c>
      <c r="Y29" s="106">
        <f t="shared" si="0"/>
        <v>0</v>
      </c>
    </row>
    <row r="30" spans="1:25" s="25" customFormat="1">
      <c r="A30" s="21">
        <v>8</v>
      </c>
      <c r="B30" t="s">
        <v>146</v>
      </c>
      <c r="C30" t="s">
        <v>13</v>
      </c>
      <c r="D30">
        <v>427291</v>
      </c>
      <c r="E30">
        <v>678417</v>
      </c>
      <c r="F30">
        <v>7.1164259999999997</v>
      </c>
      <c r="G30">
        <v>0</v>
      </c>
      <c r="H30">
        <v>92.555000000000007</v>
      </c>
      <c r="I30">
        <v>23.6</v>
      </c>
      <c r="J30">
        <v>29.3</v>
      </c>
      <c r="K30">
        <v>314.7</v>
      </c>
      <c r="L30">
        <v>1.0126999999999999</v>
      </c>
      <c r="M30">
        <v>87.421999999999997</v>
      </c>
      <c r="N30">
        <v>94.578999999999994</v>
      </c>
      <c r="O30">
        <v>88.914000000000001</v>
      </c>
      <c r="P30">
        <v>12.6</v>
      </c>
      <c r="Q30">
        <v>34.200000000000003</v>
      </c>
      <c r="R30">
        <v>22.4</v>
      </c>
      <c r="S30">
        <v>4.8499999999999996</v>
      </c>
      <c r="T30" s="22">
        <v>7</v>
      </c>
      <c r="U30" s="23">
        <f t="shared" si="1"/>
        <v>706</v>
      </c>
      <c r="V30" s="24">
        <v>8</v>
      </c>
      <c r="W30" s="107">
        <v>41860.395196759258</v>
      </c>
      <c r="X30" s="103">
        <v>427315</v>
      </c>
      <c r="Y30" s="106">
        <f t="shared" si="0"/>
        <v>5.6167810695768594E-3</v>
      </c>
    </row>
    <row r="31" spans="1:25">
      <c r="A31" s="16">
        <v>7</v>
      </c>
      <c r="B31" t="s">
        <v>147</v>
      </c>
      <c r="C31" t="s">
        <v>13</v>
      </c>
      <c r="D31">
        <v>426585</v>
      </c>
      <c r="E31">
        <v>678320</v>
      </c>
      <c r="F31">
        <v>7.7070020000000001</v>
      </c>
      <c r="G31">
        <v>0</v>
      </c>
      <c r="H31">
        <v>92.768000000000001</v>
      </c>
      <c r="I31">
        <v>23.8</v>
      </c>
      <c r="J31">
        <v>0</v>
      </c>
      <c r="K31">
        <v>0</v>
      </c>
      <c r="L31">
        <v>1.0154000000000001</v>
      </c>
      <c r="M31">
        <v>91.397999999999996</v>
      </c>
      <c r="N31">
        <v>94.34</v>
      </c>
      <c r="O31">
        <v>93.382000000000005</v>
      </c>
      <c r="P31">
        <v>12.3</v>
      </c>
      <c r="Q31">
        <v>38.5</v>
      </c>
      <c r="R31">
        <v>12.6</v>
      </c>
      <c r="S31">
        <v>4.84</v>
      </c>
      <c r="T31" s="16">
        <v>6</v>
      </c>
      <c r="U31" s="23">
        <f t="shared" si="1"/>
        <v>0</v>
      </c>
      <c r="V31" s="5"/>
      <c r="W31" s="107">
        <v>41829.386863425927</v>
      </c>
      <c r="X31" s="103">
        <v>426585</v>
      </c>
      <c r="Y31" s="106">
        <f t="shared" si="0"/>
        <v>0</v>
      </c>
    </row>
    <row r="32" spans="1:25">
      <c r="A32" s="16">
        <v>6</v>
      </c>
      <c r="B32" t="s">
        <v>148</v>
      </c>
      <c r="C32" t="s">
        <v>13</v>
      </c>
      <c r="D32">
        <v>426585</v>
      </c>
      <c r="E32">
        <v>678320</v>
      </c>
      <c r="F32">
        <v>7.551412</v>
      </c>
      <c r="G32">
        <v>0</v>
      </c>
      <c r="H32">
        <v>90.106999999999999</v>
      </c>
      <c r="I32">
        <v>19.5</v>
      </c>
      <c r="J32">
        <v>94.1</v>
      </c>
      <c r="K32">
        <v>312.10000000000002</v>
      </c>
      <c r="L32">
        <v>1.0147999999999999</v>
      </c>
      <c r="M32">
        <v>87.054000000000002</v>
      </c>
      <c r="N32">
        <v>92.671999999999997</v>
      </c>
      <c r="O32">
        <v>91.843999999999994</v>
      </c>
      <c r="P32">
        <v>13.5</v>
      </c>
      <c r="Q32">
        <v>24.3</v>
      </c>
      <c r="R32">
        <v>14.1</v>
      </c>
      <c r="S32">
        <v>4.8499999999999996</v>
      </c>
      <c r="T32" s="16">
        <v>5</v>
      </c>
      <c r="U32" s="23">
        <f t="shared" si="1"/>
        <v>2250</v>
      </c>
      <c r="V32" s="5"/>
      <c r="W32" s="107">
        <v>41799.408738425926</v>
      </c>
      <c r="X32" s="103">
        <v>426585</v>
      </c>
      <c r="Y32" s="106">
        <f t="shared" si="0"/>
        <v>0</v>
      </c>
    </row>
    <row r="33" spans="1:25">
      <c r="A33" s="16">
        <v>5</v>
      </c>
      <c r="B33" t="s">
        <v>149</v>
      </c>
      <c r="C33" t="s">
        <v>13</v>
      </c>
      <c r="D33">
        <v>424335</v>
      </c>
      <c r="E33">
        <v>678004</v>
      </c>
      <c r="F33">
        <v>7.1929499999999997</v>
      </c>
      <c r="G33">
        <v>0</v>
      </c>
      <c r="H33">
        <v>88.790999999999997</v>
      </c>
      <c r="I33">
        <v>22.1</v>
      </c>
      <c r="J33">
        <v>251.5</v>
      </c>
      <c r="K33">
        <v>307.60000000000002</v>
      </c>
      <c r="L33">
        <v>1.0128999999999999</v>
      </c>
      <c r="M33">
        <v>85.593999999999994</v>
      </c>
      <c r="N33">
        <v>91.135000000000005</v>
      </c>
      <c r="O33">
        <v>89.662000000000006</v>
      </c>
      <c r="P33">
        <v>21.1</v>
      </c>
      <c r="Q33">
        <v>25.2</v>
      </c>
      <c r="R33">
        <v>21.5</v>
      </c>
      <c r="S33">
        <v>4.8600000000000003</v>
      </c>
      <c r="T33" s="16">
        <v>4</v>
      </c>
      <c r="U33" s="23">
        <f t="shared" si="1"/>
        <v>6040</v>
      </c>
      <c r="V33" s="5"/>
      <c r="W33" s="107">
        <v>41768.391238425924</v>
      </c>
      <c r="X33" s="103">
        <v>424359</v>
      </c>
      <c r="Y33" s="106">
        <f t="shared" si="0"/>
        <v>5.65590865707577E-3</v>
      </c>
    </row>
    <row r="34" spans="1:25">
      <c r="A34" s="16">
        <v>4</v>
      </c>
      <c r="B34" t="s">
        <v>150</v>
      </c>
      <c r="C34" t="s">
        <v>13</v>
      </c>
      <c r="D34">
        <v>418295</v>
      </c>
      <c r="E34">
        <v>677155</v>
      </c>
      <c r="F34">
        <v>6.9360749999999998</v>
      </c>
      <c r="G34">
        <v>0</v>
      </c>
      <c r="H34">
        <v>89.081999999999994</v>
      </c>
      <c r="I34">
        <v>21.8</v>
      </c>
      <c r="J34">
        <v>233.2</v>
      </c>
      <c r="K34">
        <v>291.7</v>
      </c>
      <c r="L34">
        <v>1.0124</v>
      </c>
      <c r="M34">
        <v>85.89</v>
      </c>
      <c r="N34">
        <v>91.754999999999995</v>
      </c>
      <c r="O34">
        <v>86.087999999999994</v>
      </c>
      <c r="P34">
        <v>20.8</v>
      </c>
      <c r="Q34">
        <v>23.9</v>
      </c>
      <c r="R34">
        <v>21.5</v>
      </c>
      <c r="S34">
        <v>4.8600000000000003</v>
      </c>
      <c r="T34" s="16">
        <v>3</v>
      </c>
      <c r="U34" s="23">
        <f t="shared" si="1"/>
        <v>5596</v>
      </c>
      <c r="V34" s="5"/>
      <c r="W34" s="107">
        <v>41738.385185185187</v>
      </c>
      <c r="X34" s="103">
        <v>418315</v>
      </c>
      <c r="Y34" s="106">
        <f t="shared" si="0"/>
        <v>4.7813146224484626E-3</v>
      </c>
    </row>
    <row r="35" spans="1:25">
      <c r="A35" s="16">
        <v>3</v>
      </c>
      <c r="B35" t="s">
        <v>151</v>
      </c>
      <c r="C35" t="s">
        <v>13</v>
      </c>
      <c r="D35">
        <v>412699</v>
      </c>
      <c r="E35">
        <v>676372</v>
      </c>
      <c r="F35">
        <v>7.0174839999999996</v>
      </c>
      <c r="G35">
        <v>0</v>
      </c>
      <c r="H35">
        <v>90.429000000000002</v>
      </c>
      <c r="I35">
        <v>22.8</v>
      </c>
      <c r="J35">
        <v>237.6</v>
      </c>
      <c r="K35">
        <v>304.39999999999998</v>
      </c>
      <c r="L35">
        <v>1.0125</v>
      </c>
      <c r="M35">
        <v>87.251999999999995</v>
      </c>
      <c r="N35">
        <v>92.781999999999996</v>
      </c>
      <c r="O35">
        <v>87.408000000000001</v>
      </c>
      <c r="P35">
        <v>21</v>
      </c>
      <c r="Q35">
        <v>25.8</v>
      </c>
      <c r="R35">
        <v>22.1</v>
      </c>
      <c r="S35">
        <v>4.8600000000000003</v>
      </c>
      <c r="T35" s="16">
        <v>2</v>
      </c>
      <c r="U35" s="23">
        <f t="shared" si="1"/>
        <v>5701</v>
      </c>
      <c r="V35" s="5"/>
      <c r="W35" s="107">
        <v>41707.410497685189</v>
      </c>
      <c r="X35" s="103">
        <v>412715</v>
      </c>
      <c r="Y35" s="106">
        <f>((X35*100)/D35)-100</f>
        <v>3.8769175597650474E-3</v>
      </c>
    </row>
    <row r="36" spans="1:25">
      <c r="A36" s="16">
        <v>2</v>
      </c>
      <c r="B36" t="s">
        <v>152</v>
      </c>
      <c r="C36" t="s">
        <v>13</v>
      </c>
      <c r="D36">
        <v>406998</v>
      </c>
      <c r="E36">
        <v>675582</v>
      </c>
      <c r="F36">
        <v>7.1924049999999999</v>
      </c>
      <c r="G36">
        <v>0</v>
      </c>
      <c r="H36">
        <v>89.647000000000006</v>
      </c>
      <c r="I36">
        <v>23.4</v>
      </c>
      <c r="J36">
        <v>244.9</v>
      </c>
      <c r="K36">
        <v>301.3</v>
      </c>
      <c r="L36">
        <v>1.0128999999999999</v>
      </c>
      <c r="M36">
        <v>86.447000000000003</v>
      </c>
      <c r="N36">
        <v>92.150999999999996</v>
      </c>
      <c r="O36">
        <v>89.853999999999999</v>
      </c>
      <c r="P36">
        <v>21.4</v>
      </c>
      <c r="Q36">
        <v>26.3</v>
      </c>
      <c r="R36">
        <v>22.1</v>
      </c>
      <c r="S36">
        <v>4.8600000000000003</v>
      </c>
      <c r="T36" s="16">
        <v>1</v>
      </c>
      <c r="U36" s="23">
        <f t="shared" si="1"/>
        <v>5877</v>
      </c>
      <c r="V36" s="5"/>
      <c r="W36" s="107">
        <v>41679.396273148152</v>
      </c>
      <c r="X36" s="103">
        <v>407015</v>
      </c>
      <c r="Y36" s="106">
        <f t="shared" ref="Y36:Y37" si="2">((X36*100)/D36)-100</f>
        <v>4.1769247023353273E-3</v>
      </c>
    </row>
    <row r="37" spans="1:25">
      <c r="A37" s="16">
        <v>1</v>
      </c>
      <c r="B37" t="s">
        <v>138</v>
      </c>
      <c r="C37" t="s">
        <v>13</v>
      </c>
      <c r="D37">
        <v>401121</v>
      </c>
      <c r="E37">
        <v>674759</v>
      </c>
      <c r="F37">
        <v>7.2300829999999996</v>
      </c>
      <c r="G37">
        <v>0</v>
      </c>
      <c r="H37">
        <v>92.236000000000004</v>
      </c>
      <c r="I37">
        <v>26.4</v>
      </c>
      <c r="J37">
        <v>27.3</v>
      </c>
      <c r="K37">
        <v>317.10000000000002</v>
      </c>
      <c r="L37">
        <v>1.0128999999999999</v>
      </c>
      <c r="M37">
        <v>88.849000000000004</v>
      </c>
      <c r="N37">
        <v>94.253</v>
      </c>
      <c r="O37">
        <v>90.611999999999995</v>
      </c>
      <c r="P37">
        <v>17.399999999999999</v>
      </c>
      <c r="Q37">
        <v>38.4</v>
      </c>
      <c r="R37">
        <v>22.8</v>
      </c>
      <c r="S37">
        <v>4.8600000000000003</v>
      </c>
      <c r="T37" s="1"/>
      <c r="U37" s="26"/>
      <c r="V37" s="5"/>
      <c r="W37" s="107">
        <v>41648.386018518519</v>
      </c>
      <c r="X37" s="103">
        <v>401136</v>
      </c>
      <c r="Y37" s="106">
        <f t="shared" si="2"/>
        <v>3.7395199952072744E-3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9"/>
      <c r="X38" s="199"/>
      <c r="Y38" s="199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9"/>
      <c r="X39" s="199"/>
      <c r="Y39" s="199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9"/>
      <c r="X40" s="199"/>
      <c r="Y40" s="199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9"/>
      <c r="X41" s="199"/>
      <c r="Y41" s="199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3" max="3" width="13.42578125" bestFit="1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61" t="s">
        <v>135</v>
      </c>
      <c r="X1" s="161" t="s">
        <v>136</v>
      </c>
      <c r="Y1" s="164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62"/>
      <c r="X2" s="162"/>
      <c r="Y2" s="165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62"/>
      <c r="X3" s="162"/>
      <c r="Y3" s="16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62"/>
      <c r="X4" s="162"/>
      <c r="Y4" s="16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63"/>
      <c r="X5" s="163"/>
      <c r="Y5" s="166"/>
    </row>
    <row r="6" spans="1:25">
      <c r="A6" s="21">
        <v>32</v>
      </c>
      <c r="T6" s="22">
        <v>31</v>
      </c>
      <c r="U6" s="23">
        <f>D6-D7</f>
        <v>-5064545</v>
      </c>
      <c r="V6" s="24">
        <v>1</v>
      </c>
      <c r="W6" s="105"/>
      <c r="X6" s="104"/>
      <c r="Y6" s="106" t="e">
        <f t="shared" ref="Y6:Y34" si="0">((X6*100)/D6)-100</f>
        <v>#DIV/0!</v>
      </c>
    </row>
    <row r="7" spans="1:25">
      <c r="A7" s="16">
        <v>31</v>
      </c>
      <c r="D7">
        <v>5064545</v>
      </c>
      <c r="T7" s="16">
        <v>30</v>
      </c>
      <c r="U7" s="23">
        <f>D7-D8</f>
        <v>9350</v>
      </c>
      <c r="V7" s="4"/>
      <c r="W7" s="104"/>
      <c r="X7" s="104"/>
      <c r="Y7" s="106">
        <f t="shared" si="0"/>
        <v>-100</v>
      </c>
    </row>
    <row r="8" spans="1:25">
      <c r="A8" s="16">
        <v>30</v>
      </c>
      <c r="D8">
        <v>5055195</v>
      </c>
      <c r="T8" s="16">
        <v>29</v>
      </c>
      <c r="U8" s="23">
        <f>D8-D9</f>
        <v>9600</v>
      </c>
      <c r="V8" s="4"/>
      <c r="W8" s="104"/>
      <c r="X8" s="104"/>
      <c r="Y8" s="106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5045595</v>
      </c>
      <c r="E9">
        <v>706840</v>
      </c>
      <c r="F9">
        <v>6.9056800000000003</v>
      </c>
      <c r="G9">
        <v>0</v>
      </c>
      <c r="H9">
        <v>91.319000000000003</v>
      </c>
      <c r="I9">
        <v>23.2</v>
      </c>
      <c r="J9">
        <v>409.6</v>
      </c>
      <c r="K9">
        <v>881.3</v>
      </c>
      <c r="L9">
        <v>1.0122</v>
      </c>
      <c r="M9">
        <v>85.625</v>
      </c>
      <c r="N9">
        <v>93.129000000000005</v>
      </c>
      <c r="O9">
        <v>86.186999999999998</v>
      </c>
      <c r="P9">
        <v>21.6</v>
      </c>
      <c r="Q9">
        <v>25.7</v>
      </c>
      <c r="R9">
        <v>23.1</v>
      </c>
      <c r="S9">
        <v>5.87</v>
      </c>
      <c r="T9" s="22">
        <v>28</v>
      </c>
      <c r="U9" s="23">
        <f t="shared" ref="U9:U36" si="1">D9-D10</f>
        <v>9751</v>
      </c>
      <c r="V9" s="24">
        <v>29</v>
      </c>
      <c r="W9" s="104"/>
      <c r="X9" s="104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5035844</v>
      </c>
      <c r="E10">
        <v>705495</v>
      </c>
      <c r="F10">
        <v>7.3545759999999998</v>
      </c>
      <c r="G10">
        <v>0</v>
      </c>
      <c r="H10">
        <v>90.956999999999994</v>
      </c>
      <c r="I10">
        <v>23.3</v>
      </c>
      <c r="J10">
        <v>437.2</v>
      </c>
      <c r="K10">
        <v>940.8</v>
      </c>
      <c r="L10">
        <v>1.0130999999999999</v>
      </c>
      <c r="M10">
        <v>87.866</v>
      </c>
      <c r="N10">
        <v>94.32</v>
      </c>
      <c r="O10">
        <v>92.441999999999993</v>
      </c>
      <c r="P10">
        <v>21.4</v>
      </c>
      <c r="Q10">
        <v>26.3</v>
      </c>
      <c r="R10">
        <v>23</v>
      </c>
      <c r="S10">
        <v>5.87</v>
      </c>
      <c r="T10" s="16">
        <v>27</v>
      </c>
      <c r="U10" s="23">
        <f t="shared" si="1"/>
        <v>10426</v>
      </c>
      <c r="V10" s="16"/>
      <c r="W10" s="104"/>
      <c r="X10" s="104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5025418</v>
      </c>
      <c r="E11">
        <v>704052</v>
      </c>
      <c r="F11">
        <v>7.1393000000000004</v>
      </c>
      <c r="G11">
        <v>0</v>
      </c>
      <c r="H11">
        <v>89.688000000000002</v>
      </c>
      <c r="I11">
        <v>23.3</v>
      </c>
      <c r="J11">
        <v>449.7</v>
      </c>
      <c r="K11">
        <v>949.6</v>
      </c>
      <c r="L11">
        <v>1.0126999999999999</v>
      </c>
      <c r="M11">
        <v>86.772999999999996</v>
      </c>
      <c r="N11">
        <v>92.945999999999998</v>
      </c>
      <c r="O11">
        <v>89.31</v>
      </c>
      <c r="P11">
        <v>21.6</v>
      </c>
      <c r="Q11">
        <v>25.7</v>
      </c>
      <c r="R11">
        <v>22.7</v>
      </c>
      <c r="S11">
        <v>5.87</v>
      </c>
      <c r="T11" s="16">
        <v>26</v>
      </c>
      <c r="U11" s="23">
        <f t="shared" si="1"/>
        <v>10728</v>
      </c>
      <c r="V11" s="16"/>
      <c r="W11" s="104"/>
      <c r="X11" s="104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5014690</v>
      </c>
      <c r="E12">
        <v>702548</v>
      </c>
      <c r="F12">
        <v>7.0398180000000004</v>
      </c>
      <c r="G12">
        <v>0</v>
      </c>
      <c r="H12">
        <v>88.866</v>
      </c>
      <c r="I12">
        <v>23.3</v>
      </c>
      <c r="J12">
        <v>434</v>
      </c>
      <c r="K12">
        <v>1060</v>
      </c>
      <c r="L12">
        <v>1.0125</v>
      </c>
      <c r="M12">
        <v>85.388999999999996</v>
      </c>
      <c r="N12">
        <v>91.754999999999995</v>
      </c>
      <c r="O12">
        <v>87.897999999999996</v>
      </c>
      <c r="P12">
        <v>20.9</v>
      </c>
      <c r="Q12">
        <v>26.2</v>
      </c>
      <c r="R12">
        <v>22.6</v>
      </c>
      <c r="S12">
        <v>5.87</v>
      </c>
      <c r="T12" s="16">
        <v>25</v>
      </c>
      <c r="U12" s="23">
        <f t="shared" si="1"/>
        <v>10365</v>
      </c>
      <c r="V12" s="16"/>
      <c r="W12" s="104"/>
      <c r="X12" s="104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5004325</v>
      </c>
      <c r="E13">
        <v>701084</v>
      </c>
      <c r="F13">
        <v>7.0243099999999998</v>
      </c>
      <c r="G13">
        <v>0</v>
      </c>
      <c r="H13">
        <v>89.537000000000006</v>
      </c>
      <c r="I13">
        <v>23.1</v>
      </c>
      <c r="J13">
        <v>413.7</v>
      </c>
      <c r="K13">
        <v>994</v>
      </c>
      <c r="L13">
        <v>1.0124</v>
      </c>
      <c r="M13">
        <v>85.441999999999993</v>
      </c>
      <c r="N13">
        <v>92.070999999999998</v>
      </c>
      <c r="O13">
        <v>87.763999999999996</v>
      </c>
      <c r="P13">
        <v>21.6</v>
      </c>
      <c r="Q13">
        <v>25.2</v>
      </c>
      <c r="R13">
        <v>22.8</v>
      </c>
      <c r="S13">
        <v>5.87</v>
      </c>
      <c r="T13" s="16">
        <v>24</v>
      </c>
      <c r="U13" s="23">
        <f t="shared" si="1"/>
        <v>9882</v>
      </c>
      <c r="V13" s="16"/>
      <c r="W13" s="104"/>
      <c r="X13" s="104"/>
      <c r="Y13" s="106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4994443</v>
      </c>
      <c r="E14">
        <v>699698</v>
      </c>
      <c r="F14">
        <v>6.9785259999999996</v>
      </c>
      <c r="G14">
        <v>0</v>
      </c>
      <c r="H14">
        <v>88.372</v>
      </c>
      <c r="I14">
        <v>23.2</v>
      </c>
      <c r="J14">
        <v>469.1</v>
      </c>
      <c r="K14">
        <v>921.2</v>
      </c>
      <c r="L14">
        <v>1.0123</v>
      </c>
      <c r="M14">
        <v>84.966999999999999</v>
      </c>
      <c r="N14">
        <v>91.227000000000004</v>
      </c>
      <c r="O14">
        <v>87.162000000000006</v>
      </c>
      <c r="P14">
        <v>21.8</v>
      </c>
      <c r="Q14">
        <v>24.6</v>
      </c>
      <c r="R14">
        <v>22.9</v>
      </c>
      <c r="S14">
        <v>5.87</v>
      </c>
      <c r="T14" s="16">
        <v>23</v>
      </c>
      <c r="U14" s="23">
        <f t="shared" si="1"/>
        <v>11204</v>
      </c>
      <c r="V14" s="16"/>
      <c r="W14" s="104"/>
      <c r="X14" s="104"/>
      <c r="Y14" s="106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4983239</v>
      </c>
      <c r="E15">
        <v>698108</v>
      </c>
      <c r="F15">
        <v>6.9710150000000004</v>
      </c>
      <c r="G15">
        <v>0</v>
      </c>
      <c r="H15">
        <v>88.472999999999999</v>
      </c>
      <c r="I15">
        <v>23.4</v>
      </c>
      <c r="J15">
        <v>466.3</v>
      </c>
      <c r="K15">
        <v>996.8</v>
      </c>
      <c r="L15">
        <v>1.0123</v>
      </c>
      <c r="M15">
        <v>85.296999999999997</v>
      </c>
      <c r="N15">
        <v>91.278000000000006</v>
      </c>
      <c r="O15">
        <v>87.057000000000002</v>
      </c>
      <c r="P15">
        <v>22.2</v>
      </c>
      <c r="Q15">
        <v>24.7</v>
      </c>
      <c r="R15">
        <v>22.9</v>
      </c>
      <c r="S15">
        <v>5.87</v>
      </c>
      <c r="T15" s="16">
        <v>22</v>
      </c>
      <c r="U15" s="23">
        <f t="shared" si="1"/>
        <v>11148</v>
      </c>
      <c r="V15" s="16"/>
      <c r="W15" s="104"/>
      <c r="X15" s="104"/>
      <c r="Y15" s="106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4972091</v>
      </c>
      <c r="E16">
        <v>696526</v>
      </c>
      <c r="F16">
        <v>7.0178969999999996</v>
      </c>
      <c r="G16">
        <v>0</v>
      </c>
      <c r="H16">
        <v>91.07</v>
      </c>
      <c r="I16">
        <v>23.4</v>
      </c>
      <c r="J16">
        <v>450.7</v>
      </c>
      <c r="K16">
        <v>998.5</v>
      </c>
      <c r="L16">
        <v>1.0124</v>
      </c>
      <c r="M16">
        <v>86.373000000000005</v>
      </c>
      <c r="N16">
        <v>93.977999999999994</v>
      </c>
      <c r="O16">
        <v>87.751000000000005</v>
      </c>
      <c r="P16">
        <v>22.1</v>
      </c>
      <c r="Q16">
        <v>25.2</v>
      </c>
      <c r="R16">
        <v>23.1</v>
      </c>
      <c r="S16">
        <v>5.88</v>
      </c>
      <c r="T16" s="22">
        <v>21</v>
      </c>
      <c r="U16" s="23">
        <f t="shared" si="1"/>
        <v>10757</v>
      </c>
      <c r="V16" s="24">
        <v>22</v>
      </c>
      <c r="W16" s="104"/>
      <c r="X16" s="104"/>
      <c r="Y16" s="106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4961334</v>
      </c>
      <c r="E17">
        <v>695038</v>
      </c>
      <c r="F17">
        <v>7.2117550000000001</v>
      </c>
      <c r="G17">
        <v>0</v>
      </c>
      <c r="H17">
        <v>91.061000000000007</v>
      </c>
      <c r="I17">
        <v>23.3</v>
      </c>
      <c r="J17">
        <v>449.8</v>
      </c>
      <c r="K17">
        <v>936.9</v>
      </c>
      <c r="L17">
        <v>1.0127999999999999</v>
      </c>
      <c r="M17">
        <v>87.826999999999998</v>
      </c>
      <c r="N17">
        <v>93.394000000000005</v>
      </c>
      <c r="O17">
        <v>90.501000000000005</v>
      </c>
      <c r="P17">
        <v>21.7</v>
      </c>
      <c r="Q17">
        <v>26</v>
      </c>
      <c r="R17">
        <v>23.2</v>
      </c>
      <c r="S17">
        <v>5.88</v>
      </c>
      <c r="T17" s="16">
        <v>20</v>
      </c>
      <c r="U17" s="23">
        <f t="shared" si="1"/>
        <v>10753</v>
      </c>
      <c r="V17" s="16"/>
      <c r="W17" s="104"/>
      <c r="X17" s="104"/>
      <c r="Y17" s="106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4950581</v>
      </c>
      <c r="E18">
        <v>693551</v>
      </c>
      <c r="F18">
        <v>7.2141479999999998</v>
      </c>
      <c r="G18">
        <v>0</v>
      </c>
      <c r="H18">
        <v>89.736999999999995</v>
      </c>
      <c r="I18">
        <v>24</v>
      </c>
      <c r="J18">
        <v>472.9</v>
      </c>
      <c r="K18">
        <v>971.3</v>
      </c>
      <c r="L18">
        <v>1.0127999999999999</v>
      </c>
      <c r="M18">
        <v>86.191000000000003</v>
      </c>
      <c r="N18">
        <v>93.125</v>
      </c>
      <c r="O18">
        <v>90.41</v>
      </c>
      <c r="P18">
        <v>22.4</v>
      </c>
      <c r="Q18">
        <v>26.4</v>
      </c>
      <c r="R18">
        <v>22.8</v>
      </c>
      <c r="S18">
        <v>5.88</v>
      </c>
      <c r="T18" s="16">
        <v>19</v>
      </c>
      <c r="U18" s="23">
        <f t="shared" si="1"/>
        <v>11290</v>
      </c>
      <c r="V18" s="16"/>
      <c r="W18" s="104"/>
      <c r="X18" s="104"/>
      <c r="Y18" s="106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4939291</v>
      </c>
      <c r="E19">
        <v>691967</v>
      </c>
      <c r="F19">
        <v>7.1137689999999996</v>
      </c>
      <c r="G19">
        <v>0</v>
      </c>
      <c r="H19">
        <v>88.507000000000005</v>
      </c>
      <c r="I19">
        <v>23.7</v>
      </c>
      <c r="J19">
        <v>467.9</v>
      </c>
      <c r="K19">
        <v>935.7</v>
      </c>
      <c r="L19">
        <v>1.0125999999999999</v>
      </c>
      <c r="M19">
        <v>86.11</v>
      </c>
      <c r="N19">
        <v>90.834000000000003</v>
      </c>
      <c r="O19">
        <v>89.138000000000005</v>
      </c>
      <c r="P19">
        <v>21.5</v>
      </c>
      <c r="Q19">
        <v>26</v>
      </c>
      <c r="R19">
        <v>23.2</v>
      </c>
      <c r="S19">
        <v>5.88</v>
      </c>
      <c r="T19" s="16">
        <v>18</v>
      </c>
      <c r="U19" s="23">
        <f t="shared" si="1"/>
        <v>11156</v>
      </c>
      <c r="V19" s="16"/>
      <c r="W19" s="104"/>
      <c r="X19" s="104"/>
      <c r="Y19" s="106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4928135</v>
      </c>
      <c r="E20">
        <v>690384</v>
      </c>
      <c r="F20">
        <v>6.9748849999999996</v>
      </c>
      <c r="G20">
        <v>0</v>
      </c>
      <c r="H20">
        <v>88.875</v>
      </c>
      <c r="I20">
        <v>23.7</v>
      </c>
      <c r="J20">
        <v>435</v>
      </c>
      <c r="K20">
        <v>1034.8</v>
      </c>
      <c r="L20">
        <v>1.0123</v>
      </c>
      <c r="M20">
        <v>85.97</v>
      </c>
      <c r="N20">
        <v>90.906999999999996</v>
      </c>
      <c r="O20">
        <v>87.179000000000002</v>
      </c>
      <c r="P20">
        <v>22.2</v>
      </c>
      <c r="Q20">
        <v>25.9</v>
      </c>
      <c r="R20">
        <v>23.1</v>
      </c>
      <c r="S20">
        <v>5.88</v>
      </c>
      <c r="T20" s="16">
        <v>17</v>
      </c>
      <c r="U20" s="23">
        <f t="shared" si="1"/>
        <v>10375</v>
      </c>
      <c r="V20" s="16"/>
      <c r="W20" s="104"/>
      <c r="X20" s="104"/>
      <c r="Y20" s="106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4917760</v>
      </c>
      <c r="E21">
        <v>688919</v>
      </c>
      <c r="F21">
        <v>7.1080120000000004</v>
      </c>
      <c r="G21">
        <v>0</v>
      </c>
      <c r="H21">
        <v>92.576999999999998</v>
      </c>
      <c r="I21">
        <v>22.7</v>
      </c>
      <c r="J21">
        <v>120.3</v>
      </c>
      <c r="K21">
        <v>556</v>
      </c>
      <c r="L21">
        <v>1.0126999999999999</v>
      </c>
      <c r="M21">
        <v>87.974999999999994</v>
      </c>
      <c r="N21">
        <v>94.841999999999999</v>
      </c>
      <c r="O21">
        <v>88.712000000000003</v>
      </c>
      <c r="P21">
        <v>13.7</v>
      </c>
      <c r="Q21">
        <v>27.5</v>
      </c>
      <c r="R21">
        <v>22.2</v>
      </c>
      <c r="S21">
        <v>5.88</v>
      </c>
      <c r="T21" s="16">
        <v>16</v>
      </c>
      <c r="U21" s="23">
        <f t="shared" si="1"/>
        <v>2893</v>
      </c>
      <c r="V21" s="16"/>
      <c r="W21" s="104"/>
      <c r="X21" s="104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4914867</v>
      </c>
      <c r="E22">
        <v>688524</v>
      </c>
      <c r="F22">
        <v>7.7474679999999996</v>
      </c>
      <c r="G22">
        <v>0</v>
      </c>
      <c r="H22">
        <v>93.572000000000003</v>
      </c>
      <c r="I22">
        <v>20.8</v>
      </c>
      <c r="J22">
        <v>28.6</v>
      </c>
      <c r="K22">
        <v>309.8</v>
      </c>
      <c r="L22">
        <v>1.0153000000000001</v>
      </c>
      <c r="M22">
        <v>89.856999999999999</v>
      </c>
      <c r="N22">
        <v>95.331000000000003</v>
      </c>
      <c r="O22">
        <v>94.335999999999999</v>
      </c>
      <c r="P22">
        <v>12.4</v>
      </c>
      <c r="Q22">
        <v>29.8</v>
      </c>
      <c r="R22">
        <v>13.7</v>
      </c>
      <c r="S22">
        <v>5.87</v>
      </c>
      <c r="T22" s="16">
        <v>15</v>
      </c>
      <c r="U22" s="23">
        <f t="shared" si="1"/>
        <v>651</v>
      </c>
      <c r="V22" s="16"/>
      <c r="W22" s="104"/>
      <c r="X22" s="104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4914216</v>
      </c>
      <c r="E23">
        <v>688434</v>
      </c>
      <c r="F23">
        <v>7.2284790000000001</v>
      </c>
      <c r="G23">
        <v>0</v>
      </c>
      <c r="H23">
        <v>92.271000000000001</v>
      </c>
      <c r="I23">
        <v>23</v>
      </c>
      <c r="J23">
        <v>379.4</v>
      </c>
      <c r="K23">
        <v>934.9</v>
      </c>
      <c r="L23">
        <v>1.0129999999999999</v>
      </c>
      <c r="M23">
        <v>90.176000000000002</v>
      </c>
      <c r="N23">
        <v>93.963999999999999</v>
      </c>
      <c r="O23">
        <v>90.337000000000003</v>
      </c>
      <c r="P23">
        <v>20.399999999999999</v>
      </c>
      <c r="Q23">
        <v>25.4</v>
      </c>
      <c r="R23">
        <v>22.1</v>
      </c>
      <c r="S23">
        <v>5.88</v>
      </c>
      <c r="T23" s="22">
        <v>14</v>
      </c>
      <c r="U23" s="23">
        <f t="shared" si="1"/>
        <v>9046</v>
      </c>
      <c r="V23" s="24">
        <v>15</v>
      </c>
      <c r="W23" s="104"/>
      <c r="X23" s="104"/>
      <c r="Y23" s="106">
        <f t="shared" si="0"/>
        <v>-100</v>
      </c>
    </row>
    <row r="24" spans="1:25">
      <c r="A24" s="16">
        <v>14</v>
      </c>
      <c r="B24" t="s">
        <v>185</v>
      </c>
      <c r="C24" t="s">
        <v>13</v>
      </c>
      <c r="D24" s="142">
        <v>4905170</v>
      </c>
      <c r="E24">
        <v>687198</v>
      </c>
      <c r="F24">
        <v>7.3160910000000001</v>
      </c>
      <c r="G24">
        <v>0</v>
      </c>
      <c r="H24">
        <v>91.872</v>
      </c>
      <c r="I24">
        <v>23.4</v>
      </c>
      <c r="J24">
        <v>381.5</v>
      </c>
      <c r="K24">
        <v>789.7</v>
      </c>
      <c r="L24">
        <v>1.0129999999999999</v>
      </c>
      <c r="M24">
        <v>88.567999999999998</v>
      </c>
      <c r="N24">
        <v>93.936000000000007</v>
      </c>
      <c r="O24">
        <v>91.96</v>
      </c>
      <c r="P24">
        <v>21.9</v>
      </c>
      <c r="Q24">
        <v>25.1</v>
      </c>
      <c r="R24">
        <v>23.2</v>
      </c>
      <c r="S24">
        <v>5.88</v>
      </c>
      <c r="T24" s="16">
        <v>13</v>
      </c>
      <c r="U24" s="23">
        <f t="shared" si="1"/>
        <v>9082</v>
      </c>
      <c r="V24" s="16"/>
      <c r="W24" s="104"/>
      <c r="X24" s="104"/>
      <c r="Y24" s="106">
        <f t="shared" si="0"/>
        <v>-100</v>
      </c>
    </row>
    <row r="25" spans="1:25">
      <c r="A25" s="16">
        <v>13</v>
      </c>
      <c r="B25" t="s">
        <v>186</v>
      </c>
      <c r="C25" t="s">
        <v>13</v>
      </c>
      <c r="D25" s="142">
        <v>4896088</v>
      </c>
      <c r="E25">
        <v>685953</v>
      </c>
      <c r="F25">
        <v>7.2486319999999997</v>
      </c>
      <c r="G25">
        <v>0</v>
      </c>
      <c r="H25">
        <v>90.796999999999997</v>
      </c>
      <c r="I25">
        <v>23.4</v>
      </c>
      <c r="J25">
        <v>416.5</v>
      </c>
      <c r="K25">
        <v>968.8</v>
      </c>
      <c r="L25">
        <v>1.0128999999999999</v>
      </c>
      <c r="M25">
        <v>86.894999999999996</v>
      </c>
      <c r="N25">
        <v>93.751999999999995</v>
      </c>
      <c r="O25">
        <v>90.813000000000002</v>
      </c>
      <c r="P25">
        <v>21.3</v>
      </c>
      <c r="Q25">
        <v>25.7</v>
      </c>
      <c r="R25">
        <v>22.6</v>
      </c>
      <c r="S25">
        <v>5.88</v>
      </c>
      <c r="T25" s="16">
        <v>12</v>
      </c>
      <c r="U25" s="23">
        <f t="shared" si="1"/>
        <v>9931</v>
      </c>
      <c r="V25" s="16"/>
      <c r="W25" s="104"/>
      <c r="X25" s="104"/>
      <c r="Y25" s="106">
        <f t="shared" si="0"/>
        <v>-100</v>
      </c>
    </row>
    <row r="26" spans="1:25">
      <c r="A26" s="16">
        <v>12</v>
      </c>
      <c r="B26" t="s">
        <v>187</v>
      </c>
      <c r="C26" t="s">
        <v>13</v>
      </c>
      <c r="D26" s="142">
        <v>4886157</v>
      </c>
      <c r="E26">
        <v>684578</v>
      </c>
      <c r="F26">
        <v>7.055428</v>
      </c>
      <c r="G26">
        <v>0</v>
      </c>
      <c r="H26">
        <v>89.17</v>
      </c>
      <c r="I26">
        <v>23.5</v>
      </c>
      <c r="J26">
        <v>467.2</v>
      </c>
      <c r="K26">
        <v>1049.4000000000001</v>
      </c>
      <c r="L26">
        <v>1.0125</v>
      </c>
      <c r="M26">
        <v>86.114000000000004</v>
      </c>
      <c r="N26">
        <v>92.504000000000005</v>
      </c>
      <c r="O26">
        <v>88.313999999999993</v>
      </c>
      <c r="P26">
        <v>22</v>
      </c>
      <c r="Q26">
        <v>25.9</v>
      </c>
      <c r="R26">
        <v>23.2</v>
      </c>
      <c r="S26">
        <v>5.88</v>
      </c>
      <c r="T26" s="16">
        <v>11</v>
      </c>
      <c r="U26" s="23">
        <f t="shared" si="1"/>
        <v>11150</v>
      </c>
      <c r="V26" s="16"/>
      <c r="W26" s="105"/>
      <c r="X26" s="104"/>
      <c r="Y26" s="106">
        <f t="shared" si="0"/>
        <v>-100</v>
      </c>
    </row>
    <row r="27" spans="1:25">
      <c r="A27" s="16">
        <v>11</v>
      </c>
      <c r="B27" t="s">
        <v>188</v>
      </c>
      <c r="C27" t="s">
        <v>13</v>
      </c>
      <c r="D27" s="142">
        <v>4875007</v>
      </c>
      <c r="E27">
        <v>683009</v>
      </c>
      <c r="F27">
        <v>7.1570580000000001</v>
      </c>
      <c r="G27">
        <v>0</v>
      </c>
      <c r="H27">
        <v>89.703000000000003</v>
      </c>
      <c r="I27">
        <v>23.2</v>
      </c>
      <c r="J27">
        <v>345.5</v>
      </c>
      <c r="K27">
        <v>833.7</v>
      </c>
      <c r="L27">
        <v>1.0126999999999999</v>
      </c>
      <c r="M27">
        <v>85.194000000000003</v>
      </c>
      <c r="N27">
        <v>92.888999999999996</v>
      </c>
      <c r="O27">
        <v>89.774000000000001</v>
      </c>
      <c r="P27">
        <v>21.1</v>
      </c>
      <c r="Q27">
        <v>25.9</v>
      </c>
      <c r="R27">
        <v>23.3</v>
      </c>
      <c r="S27">
        <v>5.88</v>
      </c>
      <c r="T27" s="16">
        <v>10</v>
      </c>
      <c r="U27" s="23">
        <f t="shared" si="1"/>
        <v>8228</v>
      </c>
      <c r="V27" s="16"/>
      <c r="W27" s="105"/>
      <c r="X27" s="104"/>
      <c r="Y27" s="106">
        <f t="shared" si="0"/>
        <v>-100</v>
      </c>
    </row>
    <row r="28" spans="1:25">
      <c r="A28" s="16">
        <v>10</v>
      </c>
      <c r="B28" t="s">
        <v>189</v>
      </c>
      <c r="C28" t="s">
        <v>13</v>
      </c>
      <c r="D28" s="142">
        <v>4866779</v>
      </c>
      <c r="E28">
        <v>681856</v>
      </c>
      <c r="F28">
        <v>7.0742859999999999</v>
      </c>
      <c r="G28">
        <v>0</v>
      </c>
      <c r="H28">
        <v>89.08</v>
      </c>
      <c r="I28">
        <v>23.4</v>
      </c>
      <c r="J28">
        <v>389</v>
      </c>
      <c r="K28">
        <v>925.2</v>
      </c>
      <c r="L28">
        <v>1.0125</v>
      </c>
      <c r="M28">
        <v>85.677999999999997</v>
      </c>
      <c r="N28">
        <v>91.647000000000006</v>
      </c>
      <c r="O28">
        <v>88.555000000000007</v>
      </c>
      <c r="P28">
        <v>21.8</v>
      </c>
      <c r="Q28">
        <v>26.3</v>
      </c>
      <c r="R28">
        <v>23.1</v>
      </c>
      <c r="S28">
        <v>5.88</v>
      </c>
      <c r="T28" s="16">
        <v>9</v>
      </c>
      <c r="U28" s="23">
        <f t="shared" si="1"/>
        <v>9290</v>
      </c>
      <c r="V28" s="16"/>
      <c r="W28" s="105"/>
      <c r="X28" s="104"/>
      <c r="Y28" s="106">
        <f t="shared" si="0"/>
        <v>-100</v>
      </c>
    </row>
    <row r="29" spans="1:25">
      <c r="A29" s="16">
        <v>9</v>
      </c>
      <c r="B29" t="s">
        <v>190</v>
      </c>
      <c r="C29" t="s">
        <v>13</v>
      </c>
      <c r="D29" s="142">
        <v>4857489</v>
      </c>
      <c r="E29">
        <v>680545</v>
      </c>
      <c r="F29">
        <v>7.1705129999999997</v>
      </c>
      <c r="G29">
        <v>0</v>
      </c>
      <c r="H29">
        <v>89.289000000000001</v>
      </c>
      <c r="I29">
        <v>23.4</v>
      </c>
      <c r="J29">
        <v>430.2</v>
      </c>
      <c r="K29">
        <v>830</v>
      </c>
      <c r="L29">
        <v>1.0126999999999999</v>
      </c>
      <c r="M29">
        <v>86.122</v>
      </c>
      <c r="N29">
        <v>92.078000000000003</v>
      </c>
      <c r="O29">
        <v>89.846999999999994</v>
      </c>
      <c r="P29">
        <v>22.2</v>
      </c>
      <c r="Q29">
        <v>25.7</v>
      </c>
      <c r="R29">
        <v>22.9</v>
      </c>
      <c r="S29">
        <v>5.88</v>
      </c>
      <c r="T29" s="16">
        <v>8</v>
      </c>
      <c r="U29" s="23">
        <f t="shared" si="1"/>
        <v>10291</v>
      </c>
      <c r="V29" s="16"/>
      <c r="W29" s="105">
        <v>41891.385231481479</v>
      </c>
      <c r="X29" s="104">
        <v>857490</v>
      </c>
      <c r="Y29" s="106">
        <f t="shared" si="0"/>
        <v>-82.347052149783565</v>
      </c>
    </row>
    <row r="30" spans="1:25" s="25" customFormat="1">
      <c r="A30" s="21">
        <v>8</v>
      </c>
      <c r="B30" t="s">
        <v>146</v>
      </c>
      <c r="C30" t="s">
        <v>13</v>
      </c>
      <c r="D30" s="142">
        <v>4847198</v>
      </c>
      <c r="E30">
        <v>679099</v>
      </c>
      <c r="F30">
        <v>7.0829649999999997</v>
      </c>
      <c r="G30">
        <v>0</v>
      </c>
      <c r="H30">
        <v>92.177000000000007</v>
      </c>
      <c r="I30">
        <v>23.3</v>
      </c>
      <c r="J30">
        <v>436.8</v>
      </c>
      <c r="K30">
        <v>1032.5999999999999</v>
      </c>
      <c r="L30">
        <v>1.0125</v>
      </c>
      <c r="M30">
        <v>86.947999999999993</v>
      </c>
      <c r="N30">
        <v>94.19</v>
      </c>
      <c r="O30">
        <v>88.683999999999997</v>
      </c>
      <c r="P30">
        <v>21.6</v>
      </c>
      <c r="Q30">
        <v>25.1</v>
      </c>
      <c r="R30">
        <v>23.1</v>
      </c>
      <c r="S30">
        <v>5.88</v>
      </c>
      <c r="T30" s="22">
        <v>7</v>
      </c>
      <c r="U30" s="23">
        <f t="shared" si="1"/>
        <v>10441</v>
      </c>
      <c r="V30" s="24">
        <v>8</v>
      </c>
      <c r="W30" s="105">
        <v>41860.390902777777</v>
      </c>
      <c r="X30" s="104">
        <v>847200</v>
      </c>
      <c r="Y30" s="106">
        <f t="shared" si="0"/>
        <v>-82.521861083454809</v>
      </c>
    </row>
    <row r="31" spans="1:25">
      <c r="A31" s="16">
        <v>7</v>
      </c>
      <c r="B31" t="s">
        <v>147</v>
      </c>
      <c r="C31" t="s">
        <v>13</v>
      </c>
      <c r="D31" s="142">
        <v>4836757</v>
      </c>
      <c r="E31">
        <v>677671</v>
      </c>
      <c r="F31">
        <v>7.3851199999999997</v>
      </c>
      <c r="G31">
        <v>0</v>
      </c>
      <c r="H31">
        <v>92.457999999999998</v>
      </c>
      <c r="I31">
        <v>23.3</v>
      </c>
      <c r="J31">
        <v>324.7</v>
      </c>
      <c r="K31">
        <v>741.1</v>
      </c>
      <c r="L31">
        <v>1.0132000000000001</v>
      </c>
      <c r="M31">
        <v>90.97</v>
      </c>
      <c r="N31">
        <v>94.132999999999996</v>
      </c>
      <c r="O31">
        <v>92.700999999999993</v>
      </c>
      <c r="P31">
        <v>21.4</v>
      </c>
      <c r="Q31">
        <v>25.8</v>
      </c>
      <c r="R31">
        <v>22.6</v>
      </c>
      <c r="S31">
        <v>5.88</v>
      </c>
      <c r="T31" s="16">
        <v>6</v>
      </c>
      <c r="U31" s="23">
        <f t="shared" si="1"/>
        <v>7734</v>
      </c>
      <c r="V31" s="5"/>
      <c r="W31" s="105">
        <v>41829.387175925927</v>
      </c>
      <c r="X31" s="104">
        <v>836752</v>
      </c>
      <c r="Y31" s="106">
        <f t="shared" si="0"/>
        <v>-82.700143918745553</v>
      </c>
    </row>
    <row r="32" spans="1:25">
      <c r="A32" s="16">
        <v>6</v>
      </c>
      <c r="B32" t="s">
        <v>148</v>
      </c>
      <c r="C32" t="s">
        <v>13</v>
      </c>
      <c r="D32" s="142">
        <v>4829023</v>
      </c>
      <c r="E32">
        <v>676617</v>
      </c>
      <c r="F32">
        <v>7.3422099999999997</v>
      </c>
      <c r="G32">
        <v>0</v>
      </c>
      <c r="H32">
        <v>89.915000000000006</v>
      </c>
      <c r="I32">
        <v>23.3</v>
      </c>
      <c r="J32">
        <v>387.4</v>
      </c>
      <c r="K32">
        <v>815.7</v>
      </c>
      <c r="L32">
        <v>1.0130999999999999</v>
      </c>
      <c r="M32">
        <v>87.18</v>
      </c>
      <c r="N32">
        <v>92.305999999999997</v>
      </c>
      <c r="O32">
        <v>92.063000000000002</v>
      </c>
      <c r="P32">
        <v>21.7</v>
      </c>
      <c r="Q32">
        <v>25</v>
      </c>
      <c r="R32">
        <v>22.4</v>
      </c>
      <c r="S32">
        <v>5.89</v>
      </c>
      <c r="T32" s="16">
        <v>5</v>
      </c>
      <c r="U32" s="23">
        <f t="shared" si="1"/>
        <v>9218</v>
      </c>
      <c r="V32" s="5"/>
      <c r="W32" s="105">
        <v>41799.389398148145</v>
      </c>
      <c r="X32" s="104">
        <v>829025</v>
      </c>
      <c r="Y32" s="106">
        <f t="shared" si="0"/>
        <v>-82.832448716852241</v>
      </c>
    </row>
    <row r="33" spans="1:25">
      <c r="A33" s="16">
        <v>5</v>
      </c>
      <c r="B33" t="s">
        <v>149</v>
      </c>
      <c r="C33" t="s">
        <v>13</v>
      </c>
      <c r="D33" s="142">
        <v>4819805</v>
      </c>
      <c r="E33">
        <v>675329</v>
      </c>
      <c r="F33">
        <v>7.1704879999999998</v>
      </c>
      <c r="G33">
        <v>0</v>
      </c>
      <c r="H33">
        <v>88.814999999999998</v>
      </c>
      <c r="I33">
        <v>23.5</v>
      </c>
      <c r="J33">
        <v>436.4</v>
      </c>
      <c r="K33">
        <v>1014</v>
      </c>
      <c r="L33">
        <v>1.0126999999999999</v>
      </c>
      <c r="M33">
        <v>84.885000000000005</v>
      </c>
      <c r="N33">
        <v>91.21</v>
      </c>
      <c r="O33">
        <v>89.831000000000003</v>
      </c>
      <c r="P33">
        <v>21.9</v>
      </c>
      <c r="Q33">
        <v>26.3</v>
      </c>
      <c r="R33">
        <v>22.9</v>
      </c>
      <c r="S33">
        <v>5.89</v>
      </c>
      <c r="T33" s="16">
        <v>4</v>
      </c>
      <c r="U33" s="23">
        <f t="shared" si="1"/>
        <v>10400</v>
      </c>
      <c r="V33" s="5"/>
      <c r="W33" s="105">
        <v>41768.392013888886</v>
      </c>
      <c r="X33" s="104">
        <v>819806</v>
      </c>
      <c r="Y33" s="106">
        <f t="shared" si="0"/>
        <v>-82.990888635536081</v>
      </c>
    </row>
    <row r="34" spans="1:25">
      <c r="A34" s="16">
        <v>4</v>
      </c>
      <c r="B34" t="s">
        <v>150</v>
      </c>
      <c r="C34" t="s">
        <v>13</v>
      </c>
      <c r="D34" s="142">
        <v>4809405</v>
      </c>
      <c r="E34">
        <v>673857</v>
      </c>
      <c r="F34">
        <v>6.8312600000000003</v>
      </c>
      <c r="G34">
        <v>0</v>
      </c>
      <c r="H34">
        <v>89.009</v>
      </c>
      <c r="I34">
        <v>23</v>
      </c>
      <c r="J34">
        <v>444.2</v>
      </c>
      <c r="K34">
        <v>1108.3</v>
      </c>
      <c r="L34">
        <v>1.0119</v>
      </c>
      <c r="M34">
        <v>85.171999999999997</v>
      </c>
      <c r="N34">
        <v>91.893000000000001</v>
      </c>
      <c r="O34">
        <v>85.343999999999994</v>
      </c>
      <c r="P34">
        <v>21.2</v>
      </c>
      <c r="Q34">
        <v>24.8</v>
      </c>
      <c r="R34">
        <v>23.7</v>
      </c>
      <c r="S34">
        <v>5.89</v>
      </c>
      <c r="T34" s="16">
        <v>3</v>
      </c>
      <c r="U34" s="23">
        <f t="shared" si="1"/>
        <v>10595</v>
      </c>
      <c r="V34" s="5"/>
      <c r="W34" s="105">
        <v>41738.388842592591</v>
      </c>
      <c r="X34" s="104">
        <v>809400</v>
      </c>
      <c r="Y34" s="106">
        <f t="shared" si="0"/>
        <v>-83.170475349861363</v>
      </c>
    </row>
    <row r="35" spans="1:25">
      <c r="A35" s="16">
        <v>3</v>
      </c>
      <c r="B35" t="s">
        <v>151</v>
      </c>
      <c r="C35" t="s">
        <v>13</v>
      </c>
      <c r="D35" s="142">
        <v>4798810</v>
      </c>
      <c r="E35">
        <v>672360</v>
      </c>
      <c r="F35">
        <v>6.9294349999999998</v>
      </c>
      <c r="G35">
        <v>0</v>
      </c>
      <c r="H35">
        <v>90.427000000000007</v>
      </c>
      <c r="I35">
        <v>23.6</v>
      </c>
      <c r="J35">
        <v>370.8</v>
      </c>
      <c r="K35">
        <v>845.8</v>
      </c>
      <c r="L35">
        <v>1.0122</v>
      </c>
      <c r="M35">
        <v>86.456999999999994</v>
      </c>
      <c r="N35">
        <v>92.87</v>
      </c>
      <c r="O35">
        <v>86.632000000000005</v>
      </c>
      <c r="P35">
        <v>21.8</v>
      </c>
      <c r="Q35">
        <v>27.4</v>
      </c>
      <c r="R35">
        <v>23.4</v>
      </c>
      <c r="S35">
        <v>5.89</v>
      </c>
      <c r="T35" s="16">
        <v>2</v>
      </c>
      <c r="U35" s="23">
        <f t="shared" si="1"/>
        <v>8836</v>
      </c>
      <c r="V35" s="5"/>
      <c r="W35" s="105">
        <v>41707.407118055555</v>
      </c>
      <c r="X35" s="104">
        <v>798811</v>
      </c>
      <c r="Y35" s="106">
        <f>((X35*100)/D35)-100</f>
        <v>-83.353977340215593</v>
      </c>
    </row>
    <row r="36" spans="1:25">
      <c r="A36" s="16">
        <v>2</v>
      </c>
      <c r="B36" t="s">
        <v>152</v>
      </c>
      <c r="C36" t="s">
        <v>13</v>
      </c>
      <c r="D36" s="142">
        <v>4789974</v>
      </c>
      <c r="E36">
        <v>671130</v>
      </c>
      <c r="F36">
        <v>7.1748620000000001</v>
      </c>
      <c r="G36">
        <v>0</v>
      </c>
      <c r="H36">
        <v>89.677999999999997</v>
      </c>
      <c r="I36">
        <v>23.9</v>
      </c>
      <c r="J36">
        <v>396.9</v>
      </c>
      <c r="K36">
        <v>977.9</v>
      </c>
      <c r="L36">
        <v>1.0126999999999999</v>
      </c>
      <c r="M36">
        <v>86.457999999999998</v>
      </c>
      <c r="N36">
        <v>92.144000000000005</v>
      </c>
      <c r="O36">
        <v>89.953999999999994</v>
      </c>
      <c r="P36">
        <v>21.7</v>
      </c>
      <c r="Q36">
        <v>26.4</v>
      </c>
      <c r="R36">
        <v>23.1</v>
      </c>
      <c r="S36">
        <v>5.89</v>
      </c>
      <c r="T36" s="16">
        <v>1</v>
      </c>
      <c r="U36" s="23">
        <f t="shared" si="1"/>
        <v>9476</v>
      </c>
      <c r="V36" s="5"/>
      <c r="W36" s="105">
        <v>41679.390416666669</v>
      </c>
      <c r="X36" s="104">
        <v>789975</v>
      </c>
      <c r="Y36" s="106">
        <f t="shared" ref="Y36:Y37" si="2">((X36*100)/D36)-100</f>
        <v>-83.507739290442913</v>
      </c>
    </row>
    <row r="37" spans="1:25">
      <c r="A37" s="16">
        <v>1</v>
      </c>
      <c r="B37" t="s">
        <v>138</v>
      </c>
      <c r="C37" t="s">
        <v>13</v>
      </c>
      <c r="D37" s="142">
        <v>4780498</v>
      </c>
      <c r="E37">
        <v>669800</v>
      </c>
      <c r="F37">
        <v>7.1793899999999997</v>
      </c>
      <c r="G37">
        <v>0</v>
      </c>
      <c r="H37">
        <v>91.93</v>
      </c>
      <c r="I37">
        <v>23.9</v>
      </c>
      <c r="J37">
        <v>380.4</v>
      </c>
      <c r="K37">
        <v>887.5</v>
      </c>
      <c r="L37">
        <v>1.0127999999999999</v>
      </c>
      <c r="M37">
        <v>88.537000000000006</v>
      </c>
      <c r="N37">
        <v>93.965000000000003</v>
      </c>
      <c r="O37">
        <v>89.900999999999996</v>
      </c>
      <c r="P37">
        <v>21.9</v>
      </c>
      <c r="Q37">
        <v>26.7</v>
      </c>
      <c r="R37">
        <v>22.8</v>
      </c>
      <c r="S37">
        <v>5.9</v>
      </c>
      <c r="T37" s="1"/>
      <c r="U37" s="26"/>
      <c r="V37" s="5"/>
      <c r="W37" s="105">
        <v>41648.383043981485</v>
      </c>
      <c r="X37" s="104">
        <v>780499</v>
      </c>
      <c r="Y37" s="106">
        <f t="shared" si="2"/>
        <v>-83.673270023332293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9"/>
      <c r="X38" s="199"/>
      <c r="Y38" s="199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9"/>
      <c r="X39" s="199"/>
      <c r="Y39" s="199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9"/>
      <c r="X40" s="199"/>
      <c r="Y40" s="199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9"/>
      <c r="X41" s="199"/>
      <c r="Y41" s="199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3" max="3" width="13.42578125" bestFit="1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00" t="s">
        <v>135</v>
      </c>
      <c r="X1" s="200" t="s">
        <v>136</v>
      </c>
      <c r="Y1" s="201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00"/>
      <c r="X2" s="200"/>
      <c r="Y2" s="201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00"/>
      <c r="X3" s="200"/>
      <c r="Y3" s="20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00"/>
      <c r="X4" s="200"/>
      <c r="Y4" s="20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00"/>
      <c r="X5" s="200"/>
      <c r="Y5" s="201"/>
    </row>
    <row r="6" spans="1:25">
      <c r="A6" s="21">
        <v>32</v>
      </c>
      <c r="T6" s="22">
        <v>31</v>
      </c>
      <c r="U6" s="23">
        <f>D6-D7</f>
        <v>-7225179</v>
      </c>
      <c r="V6" s="24">
        <v>1</v>
      </c>
      <c r="W6" s="133"/>
      <c r="X6" s="133"/>
      <c r="Y6" s="106" t="e">
        <f t="shared" ref="Y6:Y34" si="0">((X6*100)/D6)-100</f>
        <v>#DIV/0!</v>
      </c>
    </row>
    <row r="7" spans="1:25">
      <c r="A7" s="16">
        <v>31</v>
      </c>
      <c r="D7">
        <v>7225179</v>
      </c>
      <c r="T7" s="16">
        <v>30</v>
      </c>
      <c r="U7" s="23">
        <f>D7-D8</f>
        <v>3532</v>
      </c>
      <c r="V7" s="4"/>
      <c r="W7" s="133"/>
      <c r="X7" s="133"/>
      <c r="Y7" s="106">
        <f t="shared" si="0"/>
        <v>-100</v>
      </c>
    </row>
    <row r="8" spans="1:25">
      <c r="A8" s="16">
        <v>30</v>
      </c>
      <c r="D8">
        <v>7221647</v>
      </c>
      <c r="T8" s="16">
        <v>29</v>
      </c>
      <c r="U8" s="23">
        <f>D8-D9</f>
        <v>3548</v>
      </c>
      <c r="V8" s="4"/>
      <c r="W8" s="104"/>
      <c r="X8" s="104"/>
      <c r="Y8" s="106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7218099</v>
      </c>
      <c r="E9">
        <v>1342298</v>
      </c>
      <c r="F9">
        <v>6.9657090000000004</v>
      </c>
      <c r="G9">
        <v>0</v>
      </c>
      <c r="H9">
        <v>91.804000000000002</v>
      </c>
      <c r="I9">
        <v>22.7</v>
      </c>
      <c r="J9">
        <v>71.099999999999994</v>
      </c>
      <c r="K9">
        <v>262</v>
      </c>
      <c r="L9">
        <v>1.0123</v>
      </c>
      <c r="M9">
        <v>86.578999999999994</v>
      </c>
      <c r="N9">
        <v>93.599000000000004</v>
      </c>
      <c r="O9">
        <v>86.887</v>
      </c>
      <c r="P9">
        <v>19.600000000000001</v>
      </c>
      <c r="Q9">
        <v>29.9</v>
      </c>
      <c r="R9">
        <v>22.7</v>
      </c>
      <c r="S9">
        <v>5.58</v>
      </c>
      <c r="T9" s="22">
        <v>28</v>
      </c>
      <c r="U9" s="23">
        <f t="shared" ref="U9:U36" si="1">D9-D10</f>
        <v>1698</v>
      </c>
      <c r="V9" s="24">
        <v>29</v>
      </c>
      <c r="W9" s="104"/>
      <c r="X9" s="104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7216401</v>
      </c>
      <c r="E10">
        <v>1342065</v>
      </c>
      <c r="F10">
        <v>7.4719920000000002</v>
      </c>
      <c r="G10">
        <v>0</v>
      </c>
      <c r="H10">
        <v>91.471000000000004</v>
      </c>
      <c r="I10">
        <v>22.4</v>
      </c>
      <c r="J10">
        <v>66.7</v>
      </c>
      <c r="K10">
        <v>138.9</v>
      </c>
      <c r="L10">
        <v>1.0138</v>
      </c>
      <c r="M10">
        <v>88.814999999999998</v>
      </c>
      <c r="N10">
        <v>94.725999999999999</v>
      </c>
      <c r="O10">
        <v>92.807000000000002</v>
      </c>
      <c r="P10">
        <v>18.5</v>
      </c>
      <c r="Q10">
        <v>28.9</v>
      </c>
      <c r="R10">
        <v>19.600000000000001</v>
      </c>
      <c r="S10">
        <v>5.57</v>
      </c>
      <c r="T10" s="16">
        <v>27</v>
      </c>
      <c r="U10" s="23">
        <f t="shared" si="1"/>
        <v>1587</v>
      </c>
      <c r="V10" s="16"/>
      <c r="W10" s="104"/>
      <c r="X10" s="104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7214814</v>
      </c>
      <c r="E11">
        <v>1341846</v>
      </c>
      <c r="F11">
        <v>7.2112470000000002</v>
      </c>
      <c r="G11">
        <v>0</v>
      </c>
      <c r="H11">
        <v>90.186999999999998</v>
      </c>
      <c r="I11">
        <v>23.5</v>
      </c>
      <c r="J11">
        <v>137.9</v>
      </c>
      <c r="K11">
        <v>168.6</v>
      </c>
      <c r="L11">
        <v>1.0129999999999999</v>
      </c>
      <c r="M11">
        <v>87.426000000000002</v>
      </c>
      <c r="N11">
        <v>93.363</v>
      </c>
      <c r="O11">
        <v>89.959000000000003</v>
      </c>
      <c r="P11">
        <v>21</v>
      </c>
      <c r="Q11">
        <v>27.8</v>
      </c>
      <c r="R11">
        <v>21.7</v>
      </c>
      <c r="S11">
        <v>5.57</v>
      </c>
      <c r="T11" s="16">
        <v>26</v>
      </c>
      <c r="U11" s="23">
        <f t="shared" si="1"/>
        <v>3302</v>
      </c>
      <c r="V11" s="16"/>
      <c r="W11" s="104"/>
      <c r="X11" s="104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7211512</v>
      </c>
      <c r="E12">
        <v>1341386</v>
      </c>
      <c r="F12">
        <v>7.082141</v>
      </c>
      <c r="G12">
        <v>0</v>
      </c>
      <c r="H12">
        <v>89.358000000000004</v>
      </c>
      <c r="I12">
        <v>23.5</v>
      </c>
      <c r="J12">
        <v>144.5</v>
      </c>
      <c r="K12">
        <v>178.7</v>
      </c>
      <c r="L12">
        <v>1.0126999999999999</v>
      </c>
      <c r="M12">
        <v>86.623999999999995</v>
      </c>
      <c r="N12">
        <v>92.141000000000005</v>
      </c>
      <c r="O12">
        <v>88.3</v>
      </c>
      <c r="P12">
        <v>20.9</v>
      </c>
      <c r="Q12">
        <v>27.8</v>
      </c>
      <c r="R12">
        <v>22.1</v>
      </c>
      <c r="S12">
        <v>5.56</v>
      </c>
      <c r="T12" s="16">
        <v>25</v>
      </c>
      <c r="U12" s="23">
        <f t="shared" si="1"/>
        <v>3468</v>
      </c>
      <c r="V12" s="16"/>
      <c r="W12" s="104"/>
      <c r="X12" s="104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7208044</v>
      </c>
      <c r="E13">
        <v>1340899</v>
      </c>
      <c r="F13">
        <v>7.0761989999999999</v>
      </c>
      <c r="G13">
        <v>0</v>
      </c>
      <c r="H13">
        <v>90.02</v>
      </c>
      <c r="I13">
        <v>23.2</v>
      </c>
      <c r="J13">
        <v>148.80000000000001</v>
      </c>
      <c r="K13">
        <v>196.3</v>
      </c>
      <c r="L13">
        <v>1.0125999999999999</v>
      </c>
      <c r="M13">
        <v>86.528000000000006</v>
      </c>
      <c r="N13">
        <v>92.466999999999999</v>
      </c>
      <c r="O13">
        <v>88.316000000000003</v>
      </c>
      <c r="P13">
        <v>21.5</v>
      </c>
      <c r="Q13">
        <v>25.9</v>
      </c>
      <c r="R13">
        <v>22.3</v>
      </c>
      <c r="S13">
        <v>5.58</v>
      </c>
      <c r="T13" s="16">
        <v>24</v>
      </c>
      <c r="U13" s="23">
        <f t="shared" si="1"/>
        <v>3565</v>
      </c>
      <c r="V13" s="16"/>
      <c r="W13" s="104"/>
      <c r="X13" s="104"/>
      <c r="Y13" s="106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7204479</v>
      </c>
      <c r="E14">
        <v>1340402</v>
      </c>
      <c r="F14">
        <v>7.0577370000000004</v>
      </c>
      <c r="G14">
        <v>0</v>
      </c>
      <c r="H14">
        <v>88.891000000000005</v>
      </c>
      <c r="I14">
        <v>22.9</v>
      </c>
      <c r="J14">
        <v>147.6</v>
      </c>
      <c r="K14">
        <v>198.3</v>
      </c>
      <c r="L14">
        <v>1.0125999999999999</v>
      </c>
      <c r="M14">
        <v>85.623999999999995</v>
      </c>
      <c r="N14">
        <v>91.650999999999996</v>
      </c>
      <c r="O14">
        <v>87.974999999999994</v>
      </c>
      <c r="P14">
        <v>20.8</v>
      </c>
      <c r="Q14">
        <v>25.1</v>
      </c>
      <c r="R14">
        <v>22.1</v>
      </c>
      <c r="S14">
        <v>5.58</v>
      </c>
      <c r="T14" s="16">
        <v>23</v>
      </c>
      <c r="U14" s="23">
        <f t="shared" si="1"/>
        <v>3543</v>
      </c>
      <c r="V14" s="16"/>
      <c r="W14" s="104"/>
      <c r="X14" s="104"/>
      <c r="Y14" s="106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7200936</v>
      </c>
      <c r="E15">
        <v>1339903</v>
      </c>
      <c r="F15">
        <v>7.0181170000000002</v>
      </c>
      <c r="G15">
        <v>0</v>
      </c>
      <c r="H15">
        <v>88.986999999999995</v>
      </c>
      <c r="I15">
        <v>23.2</v>
      </c>
      <c r="J15">
        <v>147</v>
      </c>
      <c r="K15">
        <v>199.7</v>
      </c>
      <c r="L15">
        <v>1.0125</v>
      </c>
      <c r="M15">
        <v>86.128</v>
      </c>
      <c r="N15">
        <v>91.644999999999996</v>
      </c>
      <c r="O15">
        <v>87.4</v>
      </c>
      <c r="P15">
        <v>21.4</v>
      </c>
      <c r="Q15">
        <v>25.3</v>
      </c>
      <c r="R15">
        <v>22</v>
      </c>
      <c r="S15">
        <v>5.58</v>
      </c>
      <c r="T15" s="16">
        <v>22</v>
      </c>
      <c r="U15" s="23">
        <f t="shared" si="1"/>
        <v>3522</v>
      </c>
      <c r="V15" s="16"/>
      <c r="W15" s="104"/>
      <c r="X15" s="104"/>
      <c r="Y15" s="106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7197414</v>
      </c>
      <c r="E16">
        <v>1339407</v>
      </c>
      <c r="F16">
        <v>7.0836499999999996</v>
      </c>
      <c r="G16">
        <v>0</v>
      </c>
      <c r="H16">
        <v>91.596000000000004</v>
      </c>
      <c r="I16">
        <v>21.7</v>
      </c>
      <c r="J16">
        <v>35.5</v>
      </c>
      <c r="K16">
        <v>215.4</v>
      </c>
      <c r="L16">
        <v>1.0125999999999999</v>
      </c>
      <c r="M16">
        <v>86.981999999999999</v>
      </c>
      <c r="N16">
        <v>94.411000000000001</v>
      </c>
      <c r="O16">
        <v>88.42</v>
      </c>
      <c r="P16">
        <v>17.5</v>
      </c>
      <c r="Q16">
        <v>27</v>
      </c>
      <c r="R16">
        <v>22.3</v>
      </c>
      <c r="S16">
        <v>5.59</v>
      </c>
      <c r="T16" s="22">
        <v>21</v>
      </c>
      <c r="U16" s="23">
        <f t="shared" si="1"/>
        <v>880</v>
      </c>
      <c r="V16" s="24">
        <v>22</v>
      </c>
      <c r="W16" s="104"/>
      <c r="X16" s="104"/>
      <c r="Y16" s="106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7196534</v>
      </c>
      <c r="E17">
        <v>1339286</v>
      </c>
      <c r="F17">
        <v>7.3873980000000001</v>
      </c>
      <c r="G17">
        <v>0</v>
      </c>
      <c r="H17">
        <v>91.572999999999993</v>
      </c>
      <c r="I17">
        <v>22.6</v>
      </c>
      <c r="J17">
        <v>123.4</v>
      </c>
      <c r="K17">
        <v>181</v>
      </c>
      <c r="L17">
        <v>1.014</v>
      </c>
      <c r="M17">
        <v>88.805999999999997</v>
      </c>
      <c r="N17">
        <v>93.706000000000003</v>
      </c>
      <c r="O17">
        <v>90.847999999999999</v>
      </c>
      <c r="P17">
        <v>17.3</v>
      </c>
      <c r="Q17">
        <v>27.5</v>
      </c>
      <c r="R17">
        <v>17.399999999999999</v>
      </c>
      <c r="S17">
        <v>5.58</v>
      </c>
      <c r="T17" s="16">
        <v>20</v>
      </c>
      <c r="U17" s="23">
        <f t="shared" si="1"/>
        <v>2940</v>
      </c>
      <c r="V17" s="16"/>
      <c r="W17" s="104"/>
      <c r="X17" s="104"/>
      <c r="Y17" s="106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7193594</v>
      </c>
      <c r="E18">
        <v>1338882</v>
      </c>
      <c r="F18">
        <v>7.2398540000000002</v>
      </c>
      <c r="G18">
        <v>0</v>
      </c>
      <c r="H18">
        <v>90.239000000000004</v>
      </c>
      <c r="I18">
        <v>24.2</v>
      </c>
      <c r="J18">
        <v>143.1</v>
      </c>
      <c r="K18">
        <v>172.1</v>
      </c>
      <c r="L18">
        <v>1.0128999999999999</v>
      </c>
      <c r="M18">
        <v>86.897000000000006</v>
      </c>
      <c r="N18">
        <v>93.537999999999997</v>
      </c>
      <c r="O18">
        <v>90.715999999999994</v>
      </c>
      <c r="P18">
        <v>21.7</v>
      </c>
      <c r="Q18">
        <v>27.9</v>
      </c>
      <c r="R18">
        <v>22.7</v>
      </c>
      <c r="S18">
        <v>5.59</v>
      </c>
      <c r="T18" s="16">
        <v>19</v>
      </c>
      <c r="U18" s="23">
        <f t="shared" si="1"/>
        <v>3434</v>
      </c>
      <c r="V18" s="16"/>
      <c r="W18" s="104"/>
      <c r="X18" s="104"/>
      <c r="Y18" s="106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7190160</v>
      </c>
      <c r="E19">
        <v>1338403</v>
      </c>
      <c r="F19">
        <v>7.1783770000000002</v>
      </c>
      <c r="G19">
        <v>0</v>
      </c>
      <c r="H19">
        <v>89.013999999999996</v>
      </c>
      <c r="I19">
        <v>23.7</v>
      </c>
      <c r="J19">
        <v>147.9</v>
      </c>
      <c r="K19">
        <v>181</v>
      </c>
      <c r="L19">
        <v>1.0128999999999999</v>
      </c>
      <c r="M19">
        <v>86.641999999999996</v>
      </c>
      <c r="N19">
        <v>91.332999999999998</v>
      </c>
      <c r="O19">
        <v>89.516999999999996</v>
      </c>
      <c r="P19">
        <v>21.1</v>
      </c>
      <c r="Q19">
        <v>27.3</v>
      </c>
      <c r="R19">
        <v>21.7</v>
      </c>
      <c r="S19">
        <v>5.58</v>
      </c>
      <c r="T19" s="16">
        <v>18</v>
      </c>
      <c r="U19" s="23">
        <f t="shared" si="1"/>
        <v>3545</v>
      </c>
      <c r="V19" s="16"/>
      <c r="W19" s="104"/>
      <c r="X19" s="104"/>
      <c r="Y19" s="106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7186615</v>
      </c>
      <c r="E20">
        <v>1337903</v>
      </c>
      <c r="F20">
        <v>7.0188550000000003</v>
      </c>
      <c r="G20">
        <v>0</v>
      </c>
      <c r="H20">
        <v>89.361000000000004</v>
      </c>
      <c r="I20">
        <v>23.7</v>
      </c>
      <c r="J20">
        <v>147.6</v>
      </c>
      <c r="K20">
        <v>194.6</v>
      </c>
      <c r="L20">
        <v>1.0124</v>
      </c>
      <c r="M20">
        <v>86.694000000000003</v>
      </c>
      <c r="N20">
        <v>91.242999999999995</v>
      </c>
      <c r="O20">
        <v>87.63</v>
      </c>
      <c r="P20">
        <v>21.8</v>
      </c>
      <c r="Q20">
        <v>27.2</v>
      </c>
      <c r="R20">
        <v>22.7</v>
      </c>
      <c r="S20">
        <v>5.59</v>
      </c>
      <c r="T20" s="16">
        <v>17</v>
      </c>
      <c r="U20" s="23">
        <f t="shared" si="1"/>
        <v>3543</v>
      </c>
      <c r="V20" s="16"/>
      <c r="W20" s="103"/>
      <c r="X20" s="103"/>
      <c r="Y20" s="106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7183072</v>
      </c>
      <c r="E21">
        <v>1337405</v>
      </c>
      <c r="F21">
        <v>7.1528150000000004</v>
      </c>
      <c r="G21">
        <v>0</v>
      </c>
      <c r="H21">
        <v>92.945999999999998</v>
      </c>
      <c r="I21">
        <v>23.1</v>
      </c>
      <c r="J21">
        <v>32.700000000000003</v>
      </c>
      <c r="K21">
        <v>242.4</v>
      </c>
      <c r="L21">
        <v>1.0127999999999999</v>
      </c>
      <c r="M21">
        <v>88.582999999999998</v>
      </c>
      <c r="N21">
        <v>95.174000000000007</v>
      </c>
      <c r="O21">
        <v>89.207999999999998</v>
      </c>
      <c r="P21">
        <v>13.4</v>
      </c>
      <c r="Q21">
        <v>32.200000000000003</v>
      </c>
      <c r="R21">
        <v>21.8</v>
      </c>
      <c r="S21">
        <v>5.6</v>
      </c>
      <c r="T21" s="16">
        <v>16</v>
      </c>
      <c r="U21" s="23">
        <f t="shared" si="1"/>
        <v>802</v>
      </c>
      <c r="V21" s="16"/>
      <c r="W21" s="103"/>
      <c r="X21" s="103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7182270</v>
      </c>
      <c r="E22">
        <v>1337296</v>
      </c>
      <c r="F22">
        <v>7.7852139999999999</v>
      </c>
      <c r="G22">
        <v>0</v>
      </c>
      <c r="H22">
        <v>93.929000000000002</v>
      </c>
      <c r="I22">
        <v>22.2</v>
      </c>
      <c r="J22">
        <v>0</v>
      </c>
      <c r="K22">
        <v>0</v>
      </c>
      <c r="L22">
        <v>1.0154000000000001</v>
      </c>
      <c r="M22">
        <v>90.247</v>
      </c>
      <c r="N22">
        <v>95.694999999999993</v>
      </c>
      <c r="O22">
        <v>94.703999999999994</v>
      </c>
      <c r="P22">
        <v>13.2</v>
      </c>
      <c r="Q22">
        <v>35.700000000000003</v>
      </c>
      <c r="R22">
        <v>13.4</v>
      </c>
      <c r="S22">
        <v>5.58</v>
      </c>
      <c r="T22" s="16">
        <v>15</v>
      </c>
      <c r="U22" s="23">
        <f t="shared" si="1"/>
        <v>0</v>
      </c>
      <c r="V22" s="16"/>
      <c r="W22" s="133"/>
      <c r="X22" s="133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7182270</v>
      </c>
      <c r="E23">
        <v>1337296</v>
      </c>
      <c r="F23">
        <v>7.431851</v>
      </c>
      <c r="G23">
        <v>0</v>
      </c>
      <c r="H23">
        <v>92.757000000000005</v>
      </c>
      <c r="I23">
        <v>22.1</v>
      </c>
      <c r="J23">
        <v>3</v>
      </c>
      <c r="K23">
        <v>23.3</v>
      </c>
      <c r="L23">
        <v>1.0143</v>
      </c>
      <c r="M23">
        <v>90.769000000000005</v>
      </c>
      <c r="N23">
        <v>94.367000000000004</v>
      </c>
      <c r="O23">
        <v>90.796999999999997</v>
      </c>
      <c r="P23">
        <v>14.9</v>
      </c>
      <c r="Q23">
        <v>32</v>
      </c>
      <c r="R23">
        <v>15.7</v>
      </c>
      <c r="S23">
        <v>5.59</v>
      </c>
      <c r="T23" s="22">
        <v>14</v>
      </c>
      <c r="U23" s="23">
        <f t="shared" si="1"/>
        <v>96</v>
      </c>
      <c r="V23" s="24">
        <v>15</v>
      </c>
      <c r="W23" s="133"/>
      <c r="X23" s="133"/>
      <c r="Y23" s="106">
        <f t="shared" si="0"/>
        <v>-100</v>
      </c>
    </row>
    <row r="24" spans="1:25">
      <c r="A24" s="16">
        <v>14</v>
      </c>
      <c r="B24" t="s">
        <v>185</v>
      </c>
      <c r="C24" t="s">
        <v>13</v>
      </c>
      <c r="D24" s="142">
        <v>7182174</v>
      </c>
      <c r="E24">
        <v>1337283</v>
      </c>
      <c r="F24">
        <v>7.4458830000000003</v>
      </c>
      <c r="G24">
        <v>0</v>
      </c>
      <c r="H24">
        <v>92.334000000000003</v>
      </c>
      <c r="I24">
        <v>22.9</v>
      </c>
      <c r="J24">
        <v>96.9</v>
      </c>
      <c r="K24">
        <v>141</v>
      </c>
      <c r="L24">
        <v>1.0138</v>
      </c>
      <c r="M24">
        <v>89.415999999999997</v>
      </c>
      <c r="N24">
        <v>94.308000000000007</v>
      </c>
      <c r="O24">
        <v>92.366</v>
      </c>
      <c r="P24">
        <v>19.3</v>
      </c>
      <c r="Q24">
        <v>27</v>
      </c>
      <c r="R24">
        <v>19.399999999999999</v>
      </c>
      <c r="S24">
        <v>5.6</v>
      </c>
      <c r="T24" s="16">
        <v>13</v>
      </c>
      <c r="U24" s="23">
        <f t="shared" si="1"/>
        <v>2298</v>
      </c>
      <c r="V24" s="16"/>
      <c r="W24" s="133"/>
      <c r="X24" s="133"/>
      <c r="Y24" s="106">
        <f t="shared" si="0"/>
        <v>-100</v>
      </c>
    </row>
    <row r="25" spans="1:25">
      <c r="A25" s="16">
        <v>13</v>
      </c>
      <c r="B25" t="s">
        <v>186</v>
      </c>
      <c r="C25" t="s">
        <v>13</v>
      </c>
      <c r="D25" s="142">
        <v>7179876</v>
      </c>
      <c r="E25">
        <v>1336970</v>
      </c>
      <c r="F25">
        <v>7.310486</v>
      </c>
      <c r="G25">
        <v>0</v>
      </c>
      <c r="H25">
        <v>91.275000000000006</v>
      </c>
      <c r="I25">
        <v>23.2</v>
      </c>
      <c r="J25">
        <v>136.6</v>
      </c>
      <c r="K25">
        <v>193.1</v>
      </c>
      <c r="L25">
        <v>1.0132000000000001</v>
      </c>
      <c r="M25">
        <v>87.331999999999994</v>
      </c>
      <c r="N25">
        <v>94.16</v>
      </c>
      <c r="O25">
        <v>91.26</v>
      </c>
      <c r="P25">
        <v>20.9</v>
      </c>
      <c r="Q25">
        <v>27.8</v>
      </c>
      <c r="R25">
        <v>21.5</v>
      </c>
      <c r="S25">
        <v>5.6</v>
      </c>
      <c r="T25" s="16">
        <v>12</v>
      </c>
      <c r="U25" s="23">
        <f t="shared" si="1"/>
        <v>3269</v>
      </c>
      <c r="V25" s="16"/>
      <c r="W25" s="103"/>
      <c r="X25" s="103"/>
      <c r="Y25" s="106">
        <f t="shared" si="0"/>
        <v>-100</v>
      </c>
    </row>
    <row r="26" spans="1:25">
      <c r="A26" s="16">
        <v>12</v>
      </c>
      <c r="B26" t="s">
        <v>187</v>
      </c>
      <c r="C26" t="s">
        <v>13</v>
      </c>
      <c r="D26" s="142">
        <v>7176607</v>
      </c>
      <c r="E26">
        <v>1336520</v>
      </c>
      <c r="F26">
        <v>7.1383409999999996</v>
      </c>
      <c r="G26">
        <v>0</v>
      </c>
      <c r="H26">
        <v>89.683999999999997</v>
      </c>
      <c r="I26">
        <v>23.4</v>
      </c>
      <c r="J26">
        <v>138.19999999999999</v>
      </c>
      <c r="K26">
        <v>190.3</v>
      </c>
      <c r="L26">
        <v>1.0128999999999999</v>
      </c>
      <c r="M26">
        <v>86.646000000000001</v>
      </c>
      <c r="N26">
        <v>92.963999999999999</v>
      </c>
      <c r="O26">
        <v>88.790999999999997</v>
      </c>
      <c r="P26">
        <v>20.6</v>
      </c>
      <c r="Q26">
        <v>28.3</v>
      </c>
      <c r="R26">
        <v>21.2</v>
      </c>
      <c r="S26">
        <v>5.6</v>
      </c>
      <c r="T26" s="16">
        <v>11</v>
      </c>
      <c r="U26" s="23">
        <f t="shared" si="1"/>
        <v>3311</v>
      </c>
      <c r="V26" s="16"/>
      <c r="W26" s="112"/>
      <c r="X26" s="103"/>
      <c r="Y26" s="106">
        <f t="shared" si="0"/>
        <v>-100</v>
      </c>
    </row>
    <row r="27" spans="1:25">
      <c r="A27" s="16">
        <v>11</v>
      </c>
      <c r="B27" t="s">
        <v>188</v>
      </c>
      <c r="C27" t="s">
        <v>13</v>
      </c>
      <c r="D27" s="142">
        <v>7173296</v>
      </c>
      <c r="E27">
        <v>1336057</v>
      </c>
      <c r="F27">
        <v>7.2383899999999999</v>
      </c>
      <c r="G27">
        <v>0</v>
      </c>
      <c r="H27">
        <v>90.135999999999996</v>
      </c>
      <c r="I27">
        <v>23</v>
      </c>
      <c r="J27">
        <v>140.6</v>
      </c>
      <c r="K27">
        <v>181.4</v>
      </c>
      <c r="L27">
        <v>1.0129999999999999</v>
      </c>
      <c r="M27">
        <v>85.950999999999993</v>
      </c>
      <c r="N27">
        <v>93.242999999999995</v>
      </c>
      <c r="O27">
        <v>90.320999999999998</v>
      </c>
      <c r="P27">
        <v>20.7</v>
      </c>
      <c r="Q27">
        <v>27.7</v>
      </c>
      <c r="R27">
        <v>21.6</v>
      </c>
      <c r="S27">
        <v>5.6</v>
      </c>
      <c r="T27" s="16">
        <v>10</v>
      </c>
      <c r="U27" s="23">
        <f t="shared" si="1"/>
        <v>3370</v>
      </c>
      <c r="V27" s="16"/>
      <c r="W27" s="112"/>
      <c r="X27" s="103"/>
      <c r="Y27" s="106">
        <f t="shared" si="0"/>
        <v>-100</v>
      </c>
    </row>
    <row r="28" spans="1:25">
      <c r="A28" s="16">
        <v>10</v>
      </c>
      <c r="B28" t="s">
        <v>189</v>
      </c>
      <c r="C28" t="s">
        <v>13</v>
      </c>
      <c r="D28" s="142">
        <v>7169926</v>
      </c>
      <c r="E28">
        <v>1335588</v>
      </c>
      <c r="F28">
        <v>7.1290269999999998</v>
      </c>
      <c r="G28">
        <v>0</v>
      </c>
      <c r="H28">
        <v>89.531000000000006</v>
      </c>
      <c r="I28">
        <v>23.3</v>
      </c>
      <c r="J28">
        <v>142.4</v>
      </c>
      <c r="K28">
        <v>183.9</v>
      </c>
      <c r="L28">
        <v>1.0127999999999999</v>
      </c>
      <c r="M28">
        <v>86.188999999999993</v>
      </c>
      <c r="N28">
        <v>92.090999999999994</v>
      </c>
      <c r="O28">
        <v>88.938000000000002</v>
      </c>
      <c r="P28">
        <v>21.1</v>
      </c>
      <c r="Q28">
        <v>27.5</v>
      </c>
      <c r="R28">
        <v>22</v>
      </c>
      <c r="S28">
        <v>5.6</v>
      </c>
      <c r="T28" s="16">
        <v>9</v>
      </c>
      <c r="U28" s="23">
        <f t="shared" si="1"/>
        <v>3419</v>
      </c>
      <c r="V28" s="16"/>
      <c r="W28" s="112"/>
      <c r="X28" s="103"/>
      <c r="Y28" s="106">
        <f t="shared" si="0"/>
        <v>-100</v>
      </c>
    </row>
    <row r="29" spans="1:25">
      <c r="A29" s="16">
        <v>9</v>
      </c>
      <c r="B29" t="s">
        <v>190</v>
      </c>
      <c r="C29" t="s">
        <v>13</v>
      </c>
      <c r="D29" s="142">
        <v>7166507</v>
      </c>
      <c r="E29">
        <v>1335109</v>
      </c>
      <c r="F29">
        <v>7.2338480000000001</v>
      </c>
      <c r="G29">
        <v>0</v>
      </c>
      <c r="H29">
        <v>89.783000000000001</v>
      </c>
      <c r="I29">
        <v>22.9</v>
      </c>
      <c r="J29">
        <v>137.4</v>
      </c>
      <c r="K29">
        <v>260.2</v>
      </c>
      <c r="L29">
        <v>1.0129999999999999</v>
      </c>
      <c r="M29">
        <v>86.593999999999994</v>
      </c>
      <c r="N29">
        <v>92.593000000000004</v>
      </c>
      <c r="O29">
        <v>90.343999999999994</v>
      </c>
      <c r="P29">
        <v>20.8</v>
      </c>
      <c r="Q29">
        <v>26.8</v>
      </c>
      <c r="R29">
        <v>21.9</v>
      </c>
      <c r="S29">
        <v>5.59</v>
      </c>
      <c r="T29" s="16">
        <v>8</v>
      </c>
      <c r="U29" s="23">
        <f t="shared" si="1"/>
        <v>3296</v>
      </c>
      <c r="V29" s="16"/>
      <c r="W29" s="107" t="s">
        <v>162</v>
      </c>
      <c r="X29" s="103">
        <v>166507</v>
      </c>
      <c r="Y29" s="106">
        <f t="shared" si="0"/>
        <v>-97.676594748320213</v>
      </c>
    </row>
    <row r="30" spans="1:25" s="25" customFormat="1">
      <c r="A30" s="21">
        <v>8</v>
      </c>
      <c r="B30" t="s">
        <v>146</v>
      </c>
      <c r="C30" t="s">
        <v>13</v>
      </c>
      <c r="D30" s="142">
        <v>7163211</v>
      </c>
      <c r="E30">
        <v>1334649</v>
      </c>
      <c r="F30">
        <v>7.1597150000000003</v>
      </c>
      <c r="G30">
        <v>0</v>
      </c>
      <c r="H30">
        <v>92.674000000000007</v>
      </c>
      <c r="I30">
        <v>22.5</v>
      </c>
      <c r="J30">
        <v>79.7</v>
      </c>
      <c r="K30">
        <v>196.4</v>
      </c>
      <c r="L30">
        <v>1.0128999999999999</v>
      </c>
      <c r="M30">
        <v>87.771000000000001</v>
      </c>
      <c r="N30">
        <v>94.665999999999997</v>
      </c>
      <c r="O30">
        <v>89.134</v>
      </c>
      <c r="P30">
        <v>13.8</v>
      </c>
      <c r="Q30">
        <v>29.8</v>
      </c>
      <c r="R30">
        <v>21.4</v>
      </c>
      <c r="S30">
        <v>5.43</v>
      </c>
      <c r="T30" s="22">
        <v>7</v>
      </c>
      <c r="U30" s="23">
        <f t="shared" si="1"/>
        <v>1935</v>
      </c>
      <c r="V30" s="24">
        <v>8</v>
      </c>
      <c r="W30" s="107" t="s">
        <v>163</v>
      </c>
      <c r="X30" s="103">
        <v>163204</v>
      </c>
      <c r="Y30" s="106">
        <f t="shared" si="0"/>
        <v>-97.721636288530377</v>
      </c>
    </row>
    <row r="31" spans="1:25">
      <c r="A31" s="16">
        <v>7</v>
      </c>
      <c r="B31" t="s">
        <v>147</v>
      </c>
      <c r="C31" t="s">
        <v>13</v>
      </c>
      <c r="D31" s="142">
        <v>7161276</v>
      </c>
      <c r="E31">
        <v>1334387</v>
      </c>
      <c r="F31">
        <v>7.648288</v>
      </c>
      <c r="G31">
        <v>0</v>
      </c>
      <c r="H31">
        <v>92.891000000000005</v>
      </c>
      <c r="I31">
        <v>21.6</v>
      </c>
      <c r="J31">
        <v>72.599999999999994</v>
      </c>
      <c r="K31">
        <v>168</v>
      </c>
      <c r="L31">
        <v>1.0150999999999999</v>
      </c>
      <c r="M31">
        <v>91.540999999999997</v>
      </c>
      <c r="N31">
        <v>94.466999999999999</v>
      </c>
      <c r="O31">
        <v>93.043000000000006</v>
      </c>
      <c r="P31">
        <v>13.8</v>
      </c>
      <c r="Q31">
        <v>28</v>
      </c>
      <c r="R31">
        <v>13.8</v>
      </c>
      <c r="S31">
        <v>5.42</v>
      </c>
      <c r="T31" s="16">
        <v>6</v>
      </c>
      <c r="U31" s="23">
        <f t="shared" si="1"/>
        <v>1706</v>
      </c>
      <c r="V31" s="5"/>
      <c r="W31" s="107" t="s">
        <v>164</v>
      </c>
      <c r="X31" s="103">
        <v>161276</v>
      </c>
      <c r="Y31" s="106">
        <f t="shared" si="0"/>
        <v>-97.747943243634239</v>
      </c>
    </row>
    <row r="32" spans="1:25">
      <c r="A32" s="16">
        <v>6</v>
      </c>
      <c r="B32" t="s">
        <v>148</v>
      </c>
      <c r="C32" t="s">
        <v>13</v>
      </c>
      <c r="D32" s="142">
        <v>7159570</v>
      </c>
      <c r="E32">
        <v>1334155</v>
      </c>
      <c r="F32">
        <v>7.4009140000000002</v>
      </c>
      <c r="G32">
        <v>0</v>
      </c>
      <c r="H32">
        <v>90.378</v>
      </c>
      <c r="I32">
        <v>22.5</v>
      </c>
      <c r="J32">
        <v>138.5</v>
      </c>
      <c r="K32">
        <v>168.8</v>
      </c>
      <c r="L32">
        <v>1.0134000000000001</v>
      </c>
      <c r="M32">
        <v>87.757999999999996</v>
      </c>
      <c r="N32">
        <v>92.759</v>
      </c>
      <c r="O32">
        <v>92.548000000000002</v>
      </c>
      <c r="P32">
        <v>20.6</v>
      </c>
      <c r="Q32">
        <v>24.8</v>
      </c>
      <c r="R32">
        <v>21.5</v>
      </c>
      <c r="S32">
        <v>5.42</v>
      </c>
      <c r="T32" s="16">
        <v>5</v>
      </c>
      <c r="U32" s="23">
        <f t="shared" si="1"/>
        <v>3321</v>
      </c>
      <c r="V32" s="5"/>
      <c r="W32" s="107" t="s">
        <v>165</v>
      </c>
      <c r="X32" s="103">
        <v>159562</v>
      </c>
      <c r="Y32" s="106">
        <f t="shared" si="0"/>
        <v>-97.771346603217793</v>
      </c>
    </row>
    <row r="33" spans="1:25">
      <c r="A33" s="16">
        <v>5</v>
      </c>
      <c r="B33" t="s">
        <v>149</v>
      </c>
      <c r="C33" t="s">
        <v>13</v>
      </c>
      <c r="D33" s="142">
        <v>7156249</v>
      </c>
      <c r="E33">
        <v>1333695</v>
      </c>
      <c r="F33">
        <v>7.1924720000000004</v>
      </c>
      <c r="G33">
        <v>0</v>
      </c>
      <c r="H33">
        <v>89.322999999999993</v>
      </c>
      <c r="I33">
        <v>22.3</v>
      </c>
      <c r="J33">
        <v>132</v>
      </c>
      <c r="K33">
        <v>178.2</v>
      </c>
      <c r="L33">
        <v>1.0128999999999999</v>
      </c>
      <c r="M33">
        <v>86.081999999999994</v>
      </c>
      <c r="N33">
        <v>91.61</v>
      </c>
      <c r="O33">
        <v>89.837000000000003</v>
      </c>
      <c r="P33">
        <v>20.6</v>
      </c>
      <c r="Q33">
        <v>26.5</v>
      </c>
      <c r="R33">
        <v>22.1</v>
      </c>
      <c r="S33">
        <v>5.44</v>
      </c>
      <c r="T33" s="16">
        <v>4</v>
      </c>
      <c r="U33" s="23">
        <f t="shared" si="1"/>
        <v>3166</v>
      </c>
      <c r="V33" s="5"/>
      <c r="W33" s="107" t="s">
        <v>166</v>
      </c>
      <c r="X33" s="103">
        <v>156241</v>
      </c>
      <c r="Y33" s="106">
        <f t="shared" si="0"/>
        <v>-97.816719345567762</v>
      </c>
    </row>
    <row r="34" spans="1:25">
      <c r="A34" s="16">
        <v>4</v>
      </c>
      <c r="B34" t="s">
        <v>150</v>
      </c>
      <c r="C34" t="s">
        <v>13</v>
      </c>
      <c r="D34" s="142">
        <v>7153083</v>
      </c>
      <c r="E34">
        <v>1333252</v>
      </c>
      <c r="F34">
        <v>6.9401149999999996</v>
      </c>
      <c r="G34">
        <v>0</v>
      </c>
      <c r="H34">
        <v>89.53</v>
      </c>
      <c r="I34">
        <v>21.5</v>
      </c>
      <c r="J34">
        <v>130.4</v>
      </c>
      <c r="K34">
        <v>184.8</v>
      </c>
      <c r="L34">
        <v>1.0124</v>
      </c>
      <c r="M34">
        <v>86.066000000000003</v>
      </c>
      <c r="N34">
        <v>92.200999999999993</v>
      </c>
      <c r="O34">
        <v>86.066000000000003</v>
      </c>
      <c r="P34">
        <v>19.7</v>
      </c>
      <c r="Q34">
        <v>24.3</v>
      </c>
      <c r="R34">
        <v>21.3</v>
      </c>
      <c r="S34">
        <v>5.44</v>
      </c>
      <c r="T34" s="16">
        <v>3</v>
      </c>
      <c r="U34" s="23">
        <f t="shared" si="1"/>
        <v>3116</v>
      </c>
      <c r="V34" s="5"/>
      <c r="W34" s="107" t="s">
        <v>167</v>
      </c>
      <c r="X34" s="103">
        <v>153082</v>
      </c>
      <c r="Y34" s="106">
        <f t="shared" si="0"/>
        <v>-97.859915787360492</v>
      </c>
    </row>
    <row r="35" spans="1:25">
      <c r="A35" s="16">
        <v>3</v>
      </c>
      <c r="B35" t="s">
        <v>151</v>
      </c>
      <c r="C35" t="s">
        <v>13</v>
      </c>
      <c r="D35" s="142">
        <v>7149967</v>
      </c>
      <c r="E35">
        <v>1332818</v>
      </c>
      <c r="F35">
        <v>7.0531600000000001</v>
      </c>
      <c r="G35">
        <v>0</v>
      </c>
      <c r="H35">
        <v>90.867999999999995</v>
      </c>
      <c r="I35">
        <v>22.6</v>
      </c>
      <c r="J35">
        <v>121.4</v>
      </c>
      <c r="K35">
        <v>207</v>
      </c>
      <c r="L35">
        <v>1.0125999999999999</v>
      </c>
      <c r="M35">
        <v>87.304000000000002</v>
      </c>
      <c r="N35">
        <v>93.207999999999998</v>
      </c>
      <c r="O35">
        <v>87.873000000000005</v>
      </c>
      <c r="P35">
        <v>19.899999999999999</v>
      </c>
      <c r="Q35">
        <v>27.4</v>
      </c>
      <c r="R35">
        <v>22</v>
      </c>
      <c r="S35">
        <v>5.45</v>
      </c>
      <c r="T35" s="16">
        <v>2</v>
      </c>
      <c r="U35" s="23">
        <f t="shared" si="1"/>
        <v>2910</v>
      </c>
      <c r="V35" s="5"/>
      <c r="W35" s="107" t="s">
        <v>168</v>
      </c>
      <c r="X35" s="103">
        <v>149960</v>
      </c>
      <c r="Y35" s="106">
        <f>((X35*100)/D35)-100</f>
        <v>-97.902647662569635</v>
      </c>
    </row>
    <row r="36" spans="1:25">
      <c r="A36" s="16">
        <v>2</v>
      </c>
      <c r="B36" t="s">
        <v>152</v>
      </c>
      <c r="C36" t="s">
        <v>13</v>
      </c>
      <c r="D36" s="142">
        <v>7147057</v>
      </c>
      <c r="E36">
        <v>1332416</v>
      </c>
      <c r="F36">
        <v>7.2085020000000002</v>
      </c>
      <c r="G36">
        <v>0</v>
      </c>
      <c r="H36">
        <v>90.134</v>
      </c>
      <c r="I36">
        <v>23.6</v>
      </c>
      <c r="J36">
        <v>126.5</v>
      </c>
      <c r="K36">
        <v>222.3</v>
      </c>
      <c r="L36">
        <v>1.0128999999999999</v>
      </c>
      <c r="M36">
        <v>87.015000000000001</v>
      </c>
      <c r="N36">
        <v>92.584999999999994</v>
      </c>
      <c r="O36">
        <v>90.114999999999995</v>
      </c>
      <c r="P36">
        <v>20.6</v>
      </c>
      <c r="Q36">
        <v>28.7</v>
      </c>
      <c r="R36">
        <v>22.2</v>
      </c>
      <c r="S36">
        <v>5.45</v>
      </c>
      <c r="T36" s="16">
        <v>1</v>
      </c>
      <c r="U36" s="23">
        <f t="shared" si="1"/>
        <v>3029</v>
      </c>
      <c r="V36" s="5"/>
      <c r="W36" s="134"/>
      <c r="X36" s="135"/>
      <c r="Y36" s="106">
        <f t="shared" ref="Y36:Y37" si="2">((X36*100)/D36)-100</f>
        <v>-100</v>
      </c>
    </row>
    <row r="37" spans="1:25">
      <c r="A37" s="16">
        <v>1</v>
      </c>
      <c r="B37" t="s">
        <v>138</v>
      </c>
      <c r="C37" t="s">
        <v>13</v>
      </c>
      <c r="D37" s="142">
        <v>7144028</v>
      </c>
      <c r="E37">
        <v>1331994</v>
      </c>
      <c r="F37">
        <v>7.2323409999999999</v>
      </c>
      <c r="G37">
        <v>0</v>
      </c>
      <c r="H37">
        <v>92.385999999999996</v>
      </c>
      <c r="I37">
        <v>25.2</v>
      </c>
      <c r="J37">
        <v>29.4</v>
      </c>
      <c r="K37">
        <v>166.9</v>
      </c>
      <c r="L37">
        <v>1.0129999999999999</v>
      </c>
      <c r="M37">
        <v>89.066000000000003</v>
      </c>
      <c r="N37">
        <v>94.343000000000004</v>
      </c>
      <c r="O37">
        <v>90.236999999999995</v>
      </c>
      <c r="P37">
        <v>18</v>
      </c>
      <c r="Q37">
        <v>36.4</v>
      </c>
      <c r="R37">
        <v>21.6</v>
      </c>
      <c r="S37">
        <v>5.43</v>
      </c>
      <c r="T37" s="1"/>
      <c r="U37" s="26"/>
      <c r="V37" s="5"/>
      <c r="W37" s="134"/>
      <c r="X37" s="135"/>
      <c r="Y37" s="106">
        <f t="shared" si="2"/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9"/>
      <c r="X38" s="199"/>
      <c r="Y38" s="199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9"/>
      <c r="X39" s="199"/>
      <c r="Y39" s="199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9"/>
      <c r="X40" s="199"/>
      <c r="Y40" s="199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9"/>
      <c r="X41" s="199"/>
      <c r="Y41" s="199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00" t="s">
        <v>135</v>
      </c>
      <c r="X1" s="200" t="s">
        <v>136</v>
      </c>
      <c r="Y1" s="201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00"/>
      <c r="X2" s="200"/>
      <c r="Y2" s="201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00"/>
      <c r="X3" s="200"/>
      <c r="Y3" s="20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00"/>
      <c r="X4" s="200"/>
      <c r="Y4" s="20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00"/>
      <c r="X5" s="200"/>
      <c r="Y5" s="201"/>
    </row>
    <row r="6" spans="1:25">
      <c r="A6" s="21">
        <v>32</v>
      </c>
      <c r="T6" s="22">
        <v>31</v>
      </c>
      <c r="U6" s="23">
        <f>D6-D7</f>
        <v>-286788</v>
      </c>
      <c r="V6" s="24">
        <v>1</v>
      </c>
      <c r="W6" s="105"/>
      <c r="X6" s="104"/>
      <c r="Y6" s="106" t="e">
        <f t="shared" ref="Y6:Y34" si="0">((X6*100)/D6)-100</f>
        <v>#DIV/0!</v>
      </c>
    </row>
    <row r="7" spans="1:25">
      <c r="A7" s="16">
        <v>31</v>
      </c>
      <c r="D7">
        <v>286788</v>
      </c>
      <c r="T7" s="16">
        <v>30</v>
      </c>
      <c r="U7" s="23">
        <f>D7-D8</f>
        <v>1624</v>
      </c>
      <c r="V7" s="4"/>
      <c r="W7" s="104"/>
      <c r="X7" s="104"/>
      <c r="Y7" s="106">
        <f t="shared" si="0"/>
        <v>-100</v>
      </c>
    </row>
    <row r="8" spans="1:25">
      <c r="A8" s="16">
        <v>30</v>
      </c>
      <c r="D8">
        <v>285164</v>
      </c>
      <c r="T8" s="16">
        <v>29</v>
      </c>
      <c r="U8" s="23">
        <f>D8-D9</f>
        <v>1800</v>
      </c>
      <c r="V8" s="4"/>
      <c r="W8" s="104"/>
      <c r="X8" s="104"/>
      <c r="Y8" s="106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283364</v>
      </c>
      <c r="E9">
        <v>40486</v>
      </c>
      <c r="F9">
        <v>6.956048</v>
      </c>
      <c r="G9">
        <v>0</v>
      </c>
      <c r="H9">
        <v>91.272000000000006</v>
      </c>
      <c r="I9">
        <v>19.8</v>
      </c>
      <c r="J9">
        <v>11.5</v>
      </c>
      <c r="K9">
        <v>316.3</v>
      </c>
      <c r="L9">
        <v>1.0126999999999999</v>
      </c>
      <c r="M9">
        <v>85.584999999999994</v>
      </c>
      <c r="N9">
        <v>93.242000000000004</v>
      </c>
      <c r="O9">
        <v>85.802000000000007</v>
      </c>
      <c r="P9">
        <v>13.8</v>
      </c>
      <c r="Q9">
        <v>30.2</v>
      </c>
      <c r="R9">
        <v>19.899999999999999</v>
      </c>
      <c r="S9">
        <v>5.74</v>
      </c>
      <c r="T9" s="22">
        <v>28</v>
      </c>
      <c r="U9" s="23">
        <f t="shared" ref="U9:U36" si="1">D9-D10</f>
        <v>278</v>
      </c>
      <c r="V9" s="24">
        <v>29</v>
      </c>
      <c r="W9" s="104"/>
      <c r="X9" s="104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283086</v>
      </c>
      <c r="E10">
        <v>40447</v>
      </c>
      <c r="F10">
        <v>7.5888249999999999</v>
      </c>
      <c r="G10">
        <v>0</v>
      </c>
      <c r="H10">
        <v>90.977000000000004</v>
      </c>
      <c r="I10">
        <v>18.8</v>
      </c>
      <c r="J10">
        <v>24.4</v>
      </c>
      <c r="K10">
        <v>144</v>
      </c>
      <c r="L10">
        <v>1.0147999999999999</v>
      </c>
      <c r="M10">
        <v>88.106999999999999</v>
      </c>
      <c r="N10">
        <v>94.558000000000007</v>
      </c>
      <c r="O10">
        <v>92.59</v>
      </c>
      <c r="P10">
        <v>13.4</v>
      </c>
      <c r="Q10">
        <v>25</v>
      </c>
      <c r="R10">
        <v>14.8</v>
      </c>
      <c r="S10">
        <v>5.74</v>
      </c>
      <c r="T10" s="16">
        <v>27</v>
      </c>
      <c r="U10" s="23">
        <f t="shared" si="1"/>
        <v>574</v>
      </c>
      <c r="V10" s="16"/>
      <c r="W10" s="104"/>
      <c r="X10" s="104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282512</v>
      </c>
      <c r="E11">
        <v>40367</v>
      </c>
      <c r="F11">
        <v>7.2163599999999999</v>
      </c>
      <c r="G11">
        <v>0</v>
      </c>
      <c r="H11">
        <v>89.593999999999994</v>
      </c>
      <c r="I11">
        <v>20.100000000000001</v>
      </c>
      <c r="J11">
        <v>70</v>
      </c>
      <c r="K11">
        <v>183.7</v>
      </c>
      <c r="L11">
        <v>1.0134000000000001</v>
      </c>
      <c r="M11">
        <v>86.460999999999999</v>
      </c>
      <c r="N11">
        <v>93.14</v>
      </c>
      <c r="O11">
        <v>89.05</v>
      </c>
      <c r="P11">
        <v>16.7</v>
      </c>
      <c r="Q11">
        <v>24.5</v>
      </c>
      <c r="R11">
        <v>18.899999999999999</v>
      </c>
      <c r="S11">
        <v>5.73</v>
      </c>
      <c r="T11" s="16">
        <v>26</v>
      </c>
      <c r="U11" s="23">
        <f t="shared" si="1"/>
        <v>1656</v>
      </c>
      <c r="V11" s="16"/>
      <c r="W11" s="104"/>
      <c r="X11" s="104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280856</v>
      </c>
      <c r="E12">
        <v>40137</v>
      </c>
      <c r="F12">
        <v>7.0989890000000004</v>
      </c>
      <c r="G12">
        <v>0</v>
      </c>
      <c r="H12">
        <v>88.722999999999999</v>
      </c>
      <c r="I12">
        <v>19.7</v>
      </c>
      <c r="J12">
        <v>77.400000000000006</v>
      </c>
      <c r="K12">
        <v>190.3</v>
      </c>
      <c r="L12">
        <v>1.0130999999999999</v>
      </c>
      <c r="M12">
        <v>85.882000000000005</v>
      </c>
      <c r="N12">
        <v>91.757999999999996</v>
      </c>
      <c r="O12">
        <v>87.471999999999994</v>
      </c>
      <c r="P12">
        <v>16.100000000000001</v>
      </c>
      <c r="Q12">
        <v>23.5</v>
      </c>
      <c r="R12">
        <v>19.100000000000001</v>
      </c>
      <c r="S12">
        <v>5.72</v>
      </c>
      <c r="T12" s="16">
        <v>25</v>
      </c>
      <c r="U12" s="23">
        <f t="shared" si="1"/>
        <v>1836</v>
      </c>
      <c r="V12" s="16"/>
      <c r="W12" s="104"/>
      <c r="X12" s="104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279020</v>
      </c>
      <c r="E13">
        <v>39881</v>
      </c>
      <c r="F13">
        <v>7.0882589999999999</v>
      </c>
      <c r="G13">
        <v>0</v>
      </c>
      <c r="H13">
        <v>89.472999999999999</v>
      </c>
      <c r="I13">
        <v>19.7</v>
      </c>
      <c r="J13">
        <v>79.7</v>
      </c>
      <c r="K13">
        <v>202</v>
      </c>
      <c r="L13">
        <v>1.0129999999999999</v>
      </c>
      <c r="M13">
        <v>85.667000000000002</v>
      </c>
      <c r="N13">
        <v>92.176000000000002</v>
      </c>
      <c r="O13">
        <v>87.516000000000005</v>
      </c>
      <c r="P13">
        <v>17.600000000000001</v>
      </c>
      <c r="Q13">
        <v>22.9</v>
      </c>
      <c r="R13">
        <v>19.600000000000001</v>
      </c>
      <c r="S13">
        <v>5.74</v>
      </c>
      <c r="T13" s="16">
        <v>24</v>
      </c>
      <c r="U13" s="23">
        <f t="shared" si="1"/>
        <v>1895</v>
      </c>
      <c r="V13" s="16"/>
      <c r="W13" s="104"/>
      <c r="X13" s="104"/>
      <c r="Y13" s="106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277125</v>
      </c>
      <c r="E14">
        <v>39618</v>
      </c>
      <c r="F14">
        <v>7.0756649999999999</v>
      </c>
      <c r="G14">
        <v>0</v>
      </c>
      <c r="H14">
        <v>88.198999999999998</v>
      </c>
      <c r="I14">
        <v>19.8</v>
      </c>
      <c r="J14">
        <v>76.7</v>
      </c>
      <c r="K14">
        <v>196.9</v>
      </c>
      <c r="L14">
        <v>1.0130999999999999</v>
      </c>
      <c r="M14">
        <v>84.673000000000002</v>
      </c>
      <c r="N14">
        <v>91.257999999999996</v>
      </c>
      <c r="O14">
        <v>86.950999999999993</v>
      </c>
      <c r="P14">
        <v>17</v>
      </c>
      <c r="Q14">
        <v>22.7</v>
      </c>
      <c r="R14">
        <v>18.5</v>
      </c>
      <c r="S14">
        <v>5.74</v>
      </c>
      <c r="T14" s="16">
        <v>23</v>
      </c>
      <c r="U14" s="23">
        <f t="shared" si="1"/>
        <v>1817</v>
      </c>
      <c r="V14" s="16"/>
      <c r="W14" s="104"/>
      <c r="X14" s="104"/>
      <c r="Y14" s="106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275308</v>
      </c>
      <c r="E15">
        <v>39363</v>
      </c>
      <c r="F15">
        <v>7.0489410000000001</v>
      </c>
      <c r="G15">
        <v>0</v>
      </c>
      <c r="H15">
        <v>88.332999999999998</v>
      </c>
      <c r="I15">
        <v>20.3</v>
      </c>
      <c r="J15">
        <v>81.400000000000006</v>
      </c>
      <c r="K15">
        <v>222.9</v>
      </c>
      <c r="L15">
        <v>1.0128999999999999</v>
      </c>
      <c r="M15">
        <v>85.049000000000007</v>
      </c>
      <c r="N15">
        <v>91.230999999999995</v>
      </c>
      <c r="O15">
        <v>86.972999999999999</v>
      </c>
      <c r="P15">
        <v>17.600000000000001</v>
      </c>
      <c r="Q15">
        <v>23.7</v>
      </c>
      <c r="R15">
        <v>19.600000000000001</v>
      </c>
      <c r="S15">
        <v>5.73</v>
      </c>
      <c r="T15" s="16">
        <v>22</v>
      </c>
      <c r="U15" s="23">
        <f t="shared" si="1"/>
        <v>1934</v>
      </c>
      <c r="V15" s="16"/>
      <c r="W15" s="104"/>
      <c r="X15" s="104"/>
      <c r="Y15" s="106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273374</v>
      </c>
      <c r="E16">
        <v>39091</v>
      </c>
      <c r="F16">
        <v>7.0634709999999998</v>
      </c>
      <c r="G16">
        <v>0</v>
      </c>
      <c r="H16">
        <v>91.078000000000003</v>
      </c>
      <c r="I16">
        <v>20</v>
      </c>
      <c r="J16">
        <v>31.6</v>
      </c>
      <c r="K16">
        <v>299.10000000000002</v>
      </c>
      <c r="L16">
        <v>1.0128999999999999</v>
      </c>
      <c r="M16">
        <v>85.873999999999995</v>
      </c>
      <c r="N16">
        <v>94.161000000000001</v>
      </c>
      <c r="O16">
        <v>87.388000000000005</v>
      </c>
      <c r="P16">
        <v>16.899999999999999</v>
      </c>
      <c r="Q16">
        <v>27.9</v>
      </c>
      <c r="R16">
        <v>20.2</v>
      </c>
      <c r="S16">
        <v>5.73</v>
      </c>
      <c r="T16" s="22">
        <v>21</v>
      </c>
      <c r="U16" s="23">
        <f t="shared" si="1"/>
        <v>670</v>
      </c>
      <c r="V16" s="24">
        <v>22</v>
      </c>
      <c r="W16" s="104"/>
      <c r="X16" s="104"/>
      <c r="Y16" s="106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272704</v>
      </c>
      <c r="E17">
        <v>38999</v>
      </c>
      <c r="F17">
        <v>7.3687810000000002</v>
      </c>
      <c r="G17">
        <v>0</v>
      </c>
      <c r="H17">
        <v>91.203999999999994</v>
      </c>
      <c r="I17">
        <v>19.100000000000001</v>
      </c>
      <c r="J17">
        <v>25.7</v>
      </c>
      <c r="K17">
        <v>76.400000000000006</v>
      </c>
      <c r="L17">
        <v>1.0139</v>
      </c>
      <c r="M17">
        <v>88.281000000000006</v>
      </c>
      <c r="N17">
        <v>93.497</v>
      </c>
      <c r="O17">
        <v>90.573999999999998</v>
      </c>
      <c r="P17">
        <v>15.8</v>
      </c>
      <c r="Q17">
        <v>27.9</v>
      </c>
      <c r="R17">
        <v>17.399999999999999</v>
      </c>
      <c r="S17">
        <v>5.73</v>
      </c>
      <c r="T17" s="16">
        <v>20</v>
      </c>
      <c r="U17" s="23">
        <f t="shared" si="1"/>
        <v>528</v>
      </c>
      <c r="V17" s="16"/>
      <c r="W17" s="104"/>
      <c r="X17" s="104"/>
      <c r="Y17" s="106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272176</v>
      </c>
      <c r="E18">
        <v>38927</v>
      </c>
      <c r="F18">
        <v>7.3324309999999997</v>
      </c>
      <c r="G18">
        <v>0</v>
      </c>
      <c r="H18">
        <v>89.76</v>
      </c>
      <c r="I18">
        <v>21.2</v>
      </c>
      <c r="J18">
        <v>65.900000000000006</v>
      </c>
      <c r="K18">
        <v>190.1</v>
      </c>
      <c r="L18">
        <v>1.0136000000000001</v>
      </c>
      <c r="M18">
        <v>86.207999999999998</v>
      </c>
      <c r="N18">
        <v>93.347999999999999</v>
      </c>
      <c r="O18">
        <v>90.545000000000002</v>
      </c>
      <c r="P18">
        <v>17.399999999999999</v>
      </c>
      <c r="Q18">
        <v>26.4</v>
      </c>
      <c r="R18">
        <v>18.7</v>
      </c>
      <c r="S18">
        <v>5.74</v>
      </c>
      <c r="T18" s="16">
        <v>19</v>
      </c>
      <c r="U18" s="23">
        <f t="shared" si="1"/>
        <v>1546</v>
      </c>
      <c r="V18" s="16"/>
      <c r="W18" s="104"/>
      <c r="X18" s="104"/>
      <c r="Y18" s="106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270630</v>
      </c>
      <c r="E19">
        <v>38711</v>
      </c>
      <c r="F19">
        <v>7.2158329999999999</v>
      </c>
      <c r="G19">
        <v>0</v>
      </c>
      <c r="H19">
        <v>88.363</v>
      </c>
      <c r="I19">
        <v>20.8</v>
      </c>
      <c r="J19">
        <v>70.599999999999994</v>
      </c>
      <c r="K19">
        <v>188.8</v>
      </c>
      <c r="L19">
        <v>1.0134000000000001</v>
      </c>
      <c r="M19">
        <v>85.647000000000006</v>
      </c>
      <c r="N19">
        <v>90.896000000000001</v>
      </c>
      <c r="O19">
        <v>88.926000000000002</v>
      </c>
      <c r="P19">
        <v>15.2</v>
      </c>
      <c r="Q19">
        <v>25.3</v>
      </c>
      <c r="R19">
        <v>18.600000000000001</v>
      </c>
      <c r="S19">
        <v>5.74</v>
      </c>
      <c r="T19" s="16">
        <v>18</v>
      </c>
      <c r="U19" s="23">
        <f t="shared" si="1"/>
        <v>1667</v>
      </c>
      <c r="V19" s="16"/>
      <c r="W19" s="104"/>
      <c r="X19" s="104"/>
      <c r="Y19" s="106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268963</v>
      </c>
      <c r="E20">
        <v>38477</v>
      </c>
      <c r="F20">
        <v>7.0515150000000002</v>
      </c>
      <c r="G20">
        <v>0</v>
      </c>
      <c r="H20">
        <v>88.77</v>
      </c>
      <c r="I20">
        <v>21</v>
      </c>
      <c r="J20">
        <v>74.599999999999994</v>
      </c>
      <c r="K20">
        <v>229.9</v>
      </c>
      <c r="L20">
        <v>1.0128999999999999</v>
      </c>
      <c r="M20">
        <v>85.727000000000004</v>
      </c>
      <c r="N20">
        <v>90.885000000000005</v>
      </c>
      <c r="O20">
        <v>86.94</v>
      </c>
      <c r="P20">
        <v>18.399999999999999</v>
      </c>
      <c r="Q20">
        <v>25.4</v>
      </c>
      <c r="R20">
        <v>19.399999999999999</v>
      </c>
      <c r="S20">
        <v>5.74</v>
      </c>
      <c r="T20" s="16">
        <v>17</v>
      </c>
      <c r="U20" s="23">
        <f t="shared" si="1"/>
        <v>1770</v>
      </c>
      <c r="V20" s="16"/>
      <c r="W20" s="103"/>
      <c r="X20" s="103"/>
      <c r="Y20" s="106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267193</v>
      </c>
      <c r="E21">
        <v>38229</v>
      </c>
      <c r="F21">
        <v>7.1268450000000003</v>
      </c>
      <c r="G21">
        <v>0</v>
      </c>
      <c r="H21">
        <v>92.662000000000006</v>
      </c>
      <c r="I21">
        <v>19.5</v>
      </c>
      <c r="J21">
        <v>11</v>
      </c>
      <c r="K21">
        <v>250.6</v>
      </c>
      <c r="L21">
        <v>1.0129999999999999</v>
      </c>
      <c r="M21">
        <v>87.647999999999996</v>
      </c>
      <c r="N21">
        <v>95.05</v>
      </c>
      <c r="O21">
        <v>88.257000000000005</v>
      </c>
      <c r="P21">
        <v>12.9</v>
      </c>
      <c r="Q21">
        <v>26.4</v>
      </c>
      <c r="R21">
        <v>20.2</v>
      </c>
      <c r="S21">
        <v>5.75</v>
      </c>
      <c r="T21" s="16">
        <v>16</v>
      </c>
      <c r="U21" s="23">
        <f t="shared" si="1"/>
        <v>264</v>
      </c>
      <c r="V21" s="16"/>
      <c r="W21" s="103"/>
      <c r="X21" s="103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266929</v>
      </c>
      <c r="E22">
        <v>38192</v>
      </c>
      <c r="F22">
        <v>7.7911580000000002</v>
      </c>
      <c r="G22">
        <v>0</v>
      </c>
      <c r="H22">
        <v>93.718000000000004</v>
      </c>
      <c r="I22">
        <v>19</v>
      </c>
      <c r="J22">
        <v>0.1</v>
      </c>
      <c r="K22">
        <v>1.8</v>
      </c>
      <c r="L22">
        <v>1.0155000000000001</v>
      </c>
      <c r="M22">
        <v>89.748000000000005</v>
      </c>
      <c r="N22">
        <v>95.57</v>
      </c>
      <c r="O22">
        <v>94.611999999999995</v>
      </c>
      <c r="P22">
        <v>12.2</v>
      </c>
      <c r="Q22">
        <v>27.9</v>
      </c>
      <c r="R22">
        <v>12.9</v>
      </c>
      <c r="S22">
        <v>5.74</v>
      </c>
      <c r="T22" s="16">
        <v>15</v>
      </c>
      <c r="U22" s="23">
        <f t="shared" si="1"/>
        <v>4</v>
      </c>
      <c r="V22" s="16"/>
      <c r="W22" s="103"/>
      <c r="X22" s="103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266925</v>
      </c>
      <c r="E23">
        <v>38192</v>
      </c>
      <c r="F23">
        <v>7.4261299999999997</v>
      </c>
      <c r="G23">
        <v>0</v>
      </c>
      <c r="H23">
        <v>92.343999999999994</v>
      </c>
      <c r="I23">
        <v>19</v>
      </c>
      <c r="J23">
        <v>0</v>
      </c>
      <c r="K23">
        <v>0</v>
      </c>
      <c r="L23">
        <v>1.0144</v>
      </c>
      <c r="M23">
        <v>90.304000000000002</v>
      </c>
      <c r="N23">
        <v>94.103999999999999</v>
      </c>
      <c r="O23">
        <v>90.307000000000002</v>
      </c>
      <c r="P23">
        <v>13.3</v>
      </c>
      <c r="Q23">
        <v>26.4</v>
      </c>
      <c r="R23">
        <v>14.5</v>
      </c>
      <c r="S23">
        <v>5.73</v>
      </c>
      <c r="T23" s="22">
        <v>14</v>
      </c>
      <c r="U23" s="23">
        <f t="shared" si="1"/>
        <v>1</v>
      </c>
      <c r="V23" s="24">
        <v>15</v>
      </c>
      <c r="W23" s="103"/>
      <c r="X23" s="103"/>
      <c r="Y23" s="106">
        <f t="shared" si="0"/>
        <v>-100</v>
      </c>
    </row>
    <row r="24" spans="1:25">
      <c r="A24" s="16">
        <v>14</v>
      </c>
      <c r="B24" t="s">
        <v>185</v>
      </c>
      <c r="C24" t="s">
        <v>13</v>
      </c>
      <c r="D24">
        <v>266924</v>
      </c>
      <c r="E24">
        <v>38192</v>
      </c>
      <c r="F24">
        <v>7.4579250000000004</v>
      </c>
      <c r="G24">
        <v>0</v>
      </c>
      <c r="H24">
        <v>91.94</v>
      </c>
      <c r="I24">
        <v>20.8</v>
      </c>
      <c r="J24">
        <v>2.4</v>
      </c>
      <c r="K24">
        <v>64.400000000000006</v>
      </c>
      <c r="L24">
        <v>1.0142</v>
      </c>
      <c r="M24">
        <v>88.747</v>
      </c>
      <c r="N24">
        <v>94.088999999999999</v>
      </c>
      <c r="O24">
        <v>91.6</v>
      </c>
      <c r="P24">
        <v>16.2</v>
      </c>
      <c r="Q24">
        <v>28.2</v>
      </c>
      <c r="R24">
        <v>16.899999999999999</v>
      </c>
      <c r="S24">
        <v>5.75</v>
      </c>
      <c r="T24" s="16">
        <v>13</v>
      </c>
      <c r="U24" s="23">
        <f t="shared" si="1"/>
        <v>56</v>
      </c>
      <c r="V24" s="16"/>
      <c r="W24" s="103"/>
      <c r="X24" s="103"/>
      <c r="Y24" s="106">
        <f t="shared" si="0"/>
        <v>-100</v>
      </c>
    </row>
    <row r="25" spans="1:25">
      <c r="A25" s="16">
        <v>13</v>
      </c>
      <c r="B25" t="s">
        <v>186</v>
      </c>
      <c r="C25" t="s">
        <v>13</v>
      </c>
      <c r="D25">
        <v>266868</v>
      </c>
      <c r="E25">
        <v>38184</v>
      </c>
      <c r="F25">
        <v>7.3499549999999996</v>
      </c>
      <c r="G25">
        <v>0</v>
      </c>
      <c r="H25">
        <v>90.835999999999999</v>
      </c>
      <c r="I25">
        <v>19.7</v>
      </c>
      <c r="J25">
        <v>74.8</v>
      </c>
      <c r="K25">
        <v>223.3</v>
      </c>
      <c r="L25">
        <v>1.0138</v>
      </c>
      <c r="M25">
        <v>86.414000000000001</v>
      </c>
      <c r="N25">
        <v>93.930999999999997</v>
      </c>
      <c r="O25">
        <v>90.602999999999994</v>
      </c>
      <c r="P25">
        <v>14.5</v>
      </c>
      <c r="Q25">
        <v>23.3</v>
      </c>
      <c r="R25">
        <v>18.2</v>
      </c>
      <c r="S25">
        <v>5.74</v>
      </c>
      <c r="T25" s="16">
        <v>12</v>
      </c>
      <c r="U25" s="23">
        <f t="shared" si="1"/>
        <v>1772</v>
      </c>
      <c r="V25" s="16"/>
      <c r="W25" s="103"/>
      <c r="X25" s="103"/>
      <c r="Y25" s="106">
        <f t="shared" si="0"/>
        <v>-100</v>
      </c>
    </row>
    <row r="26" spans="1:25">
      <c r="A26" s="16">
        <v>12</v>
      </c>
      <c r="B26" t="s">
        <v>187</v>
      </c>
      <c r="C26" t="s">
        <v>13</v>
      </c>
      <c r="D26">
        <v>265096</v>
      </c>
      <c r="E26">
        <v>37940</v>
      </c>
      <c r="F26">
        <v>7.0906000000000002</v>
      </c>
      <c r="G26">
        <v>0</v>
      </c>
      <c r="H26">
        <v>89.108000000000004</v>
      </c>
      <c r="I26">
        <v>20.7</v>
      </c>
      <c r="J26">
        <v>74.3</v>
      </c>
      <c r="K26">
        <v>174.4</v>
      </c>
      <c r="L26">
        <v>1.0132000000000001</v>
      </c>
      <c r="M26">
        <v>85.861000000000004</v>
      </c>
      <c r="N26">
        <v>92.793999999999997</v>
      </c>
      <c r="O26">
        <v>87.149000000000001</v>
      </c>
      <c r="P26">
        <v>16.8</v>
      </c>
      <c r="Q26">
        <v>26.2</v>
      </c>
      <c r="R26">
        <v>18.5</v>
      </c>
      <c r="S26">
        <v>5.73</v>
      </c>
      <c r="T26" s="16">
        <v>11</v>
      </c>
      <c r="U26" s="23">
        <f t="shared" si="1"/>
        <v>1757</v>
      </c>
      <c r="V26" s="16"/>
      <c r="W26" s="107"/>
      <c r="X26" s="103"/>
      <c r="Y26" s="106">
        <f t="shared" si="0"/>
        <v>-100</v>
      </c>
    </row>
    <row r="27" spans="1:25">
      <c r="A27" s="16">
        <v>11</v>
      </c>
      <c r="B27" t="s">
        <v>188</v>
      </c>
      <c r="C27" t="s">
        <v>13</v>
      </c>
      <c r="D27">
        <v>263339</v>
      </c>
      <c r="E27">
        <v>37696</v>
      </c>
      <c r="F27">
        <v>7.2710210000000002</v>
      </c>
      <c r="G27">
        <v>0</v>
      </c>
      <c r="H27">
        <v>89.613</v>
      </c>
      <c r="I27">
        <v>20.6</v>
      </c>
      <c r="J27">
        <v>80.599999999999994</v>
      </c>
      <c r="K27">
        <v>185.4</v>
      </c>
      <c r="L27">
        <v>1.0135000000000001</v>
      </c>
      <c r="M27">
        <v>85.075000000000003</v>
      </c>
      <c r="N27">
        <v>92.911000000000001</v>
      </c>
      <c r="O27">
        <v>89.7</v>
      </c>
      <c r="P27">
        <v>17.2</v>
      </c>
      <c r="Q27">
        <v>24.5</v>
      </c>
      <c r="R27">
        <v>18.7</v>
      </c>
      <c r="S27">
        <v>5.74</v>
      </c>
      <c r="T27" s="16">
        <v>10</v>
      </c>
      <c r="U27" s="23">
        <f t="shared" si="1"/>
        <v>1915</v>
      </c>
      <c r="V27" s="16"/>
      <c r="W27" s="107"/>
      <c r="X27" s="103"/>
      <c r="Y27" s="106">
        <f t="shared" si="0"/>
        <v>-100</v>
      </c>
    </row>
    <row r="28" spans="1:25">
      <c r="A28" s="16">
        <v>10</v>
      </c>
      <c r="B28" t="s">
        <v>189</v>
      </c>
      <c r="C28" t="s">
        <v>13</v>
      </c>
      <c r="D28">
        <v>261424</v>
      </c>
      <c r="E28">
        <v>37429</v>
      </c>
      <c r="F28">
        <v>7.1246929999999997</v>
      </c>
      <c r="G28">
        <v>0</v>
      </c>
      <c r="H28">
        <v>88.945999999999998</v>
      </c>
      <c r="I28">
        <v>20.6</v>
      </c>
      <c r="J28">
        <v>85.1</v>
      </c>
      <c r="K28">
        <v>257.39999999999998</v>
      </c>
      <c r="L28">
        <v>1.0130999999999999</v>
      </c>
      <c r="M28">
        <v>85.203999999999994</v>
      </c>
      <c r="N28">
        <v>91.677999999999997</v>
      </c>
      <c r="O28">
        <v>88.05</v>
      </c>
      <c r="P28">
        <v>17.7</v>
      </c>
      <c r="Q28">
        <v>23.9</v>
      </c>
      <c r="R28">
        <v>19.7</v>
      </c>
      <c r="S28">
        <v>5.74</v>
      </c>
      <c r="T28" s="16">
        <v>9</v>
      </c>
      <c r="U28" s="23">
        <f t="shared" si="1"/>
        <v>2026</v>
      </c>
      <c r="V28" s="16"/>
      <c r="W28" s="136">
        <v>41891.391493055555</v>
      </c>
      <c r="X28" s="103">
        <v>259398</v>
      </c>
      <c r="Y28" s="106">
        <f t="shared" si="0"/>
        <v>-0.77498622926739813</v>
      </c>
    </row>
    <row r="29" spans="1:25">
      <c r="A29" s="16">
        <v>9</v>
      </c>
      <c r="B29" t="s">
        <v>190</v>
      </c>
      <c r="C29" t="s">
        <v>13</v>
      </c>
      <c r="D29">
        <v>259398</v>
      </c>
      <c r="E29">
        <v>37146</v>
      </c>
      <c r="F29">
        <v>7.2609810000000001</v>
      </c>
      <c r="G29">
        <v>0</v>
      </c>
      <c r="H29">
        <v>89.241</v>
      </c>
      <c r="I29">
        <v>20</v>
      </c>
      <c r="J29">
        <v>77.2</v>
      </c>
      <c r="K29">
        <v>210.5</v>
      </c>
      <c r="L29">
        <v>1.0134000000000001</v>
      </c>
      <c r="M29">
        <v>85.756</v>
      </c>
      <c r="N29">
        <v>92.349000000000004</v>
      </c>
      <c r="O29">
        <v>89.822000000000003</v>
      </c>
      <c r="P29">
        <v>17.8</v>
      </c>
      <c r="Q29">
        <v>22.8</v>
      </c>
      <c r="R29">
        <v>19.399999999999999</v>
      </c>
      <c r="S29">
        <v>5.74</v>
      </c>
      <c r="T29" s="16">
        <v>8</v>
      </c>
      <c r="U29" s="23">
        <f t="shared" si="1"/>
        <v>1829</v>
      </c>
      <c r="V29" s="16"/>
      <c r="W29" s="136">
        <v>41860.399004629631</v>
      </c>
      <c r="X29" s="103">
        <v>257567</v>
      </c>
      <c r="Y29" s="106">
        <f t="shared" si="0"/>
        <v>-0.70586511846660471</v>
      </c>
    </row>
    <row r="30" spans="1:25" s="25" customFormat="1">
      <c r="A30" s="21">
        <v>8</v>
      </c>
      <c r="B30" t="s">
        <v>146</v>
      </c>
      <c r="C30" t="s">
        <v>13</v>
      </c>
      <c r="D30">
        <v>257569</v>
      </c>
      <c r="E30">
        <v>36891</v>
      </c>
      <c r="F30">
        <v>7.1780309999999998</v>
      </c>
      <c r="G30">
        <v>0</v>
      </c>
      <c r="H30">
        <v>92.373999999999995</v>
      </c>
      <c r="I30">
        <v>18.899999999999999</v>
      </c>
      <c r="J30">
        <v>13.1</v>
      </c>
      <c r="K30">
        <v>232.7</v>
      </c>
      <c r="L30">
        <v>1.0132000000000001</v>
      </c>
      <c r="M30">
        <v>86.983000000000004</v>
      </c>
      <c r="N30">
        <v>94.516000000000005</v>
      </c>
      <c r="O30">
        <v>88.81</v>
      </c>
      <c r="P30">
        <v>12.2</v>
      </c>
      <c r="Q30">
        <v>26.5</v>
      </c>
      <c r="R30">
        <v>19.7</v>
      </c>
      <c r="S30">
        <v>5.74</v>
      </c>
      <c r="T30" s="22">
        <v>7</v>
      </c>
      <c r="U30" s="23">
        <f t="shared" si="1"/>
        <v>316</v>
      </c>
      <c r="V30" s="24">
        <v>8</v>
      </c>
      <c r="W30" s="136">
        <v>41829.387118055558</v>
      </c>
      <c r="X30" s="103">
        <v>257253</v>
      </c>
      <c r="Y30" s="106">
        <f t="shared" si="0"/>
        <v>-0.12268557163322669</v>
      </c>
    </row>
    <row r="31" spans="1:25">
      <c r="A31" s="16">
        <v>7</v>
      </c>
      <c r="B31" t="s">
        <v>147</v>
      </c>
      <c r="C31" t="s">
        <v>13</v>
      </c>
      <c r="D31">
        <v>257253</v>
      </c>
      <c r="E31">
        <v>36848</v>
      </c>
      <c r="F31">
        <v>7.6821719999999996</v>
      </c>
      <c r="G31">
        <v>0</v>
      </c>
      <c r="H31">
        <v>92.582999999999998</v>
      </c>
      <c r="I31">
        <v>19.8</v>
      </c>
      <c r="J31">
        <v>0.4</v>
      </c>
      <c r="K31">
        <v>4.4000000000000004</v>
      </c>
      <c r="L31">
        <v>1.0154000000000001</v>
      </c>
      <c r="M31">
        <v>91.296999999999997</v>
      </c>
      <c r="N31">
        <v>94.32</v>
      </c>
      <c r="O31">
        <v>92.875</v>
      </c>
      <c r="P31">
        <v>11.6</v>
      </c>
      <c r="Q31">
        <v>29.4</v>
      </c>
      <c r="R31">
        <v>12.2</v>
      </c>
      <c r="S31">
        <v>5.73</v>
      </c>
      <c r="T31" s="16">
        <v>6</v>
      </c>
      <c r="U31" s="23">
        <f t="shared" si="1"/>
        <v>10</v>
      </c>
      <c r="V31" s="5"/>
      <c r="W31" s="136">
        <v>41799.409861111111</v>
      </c>
      <c r="X31" s="103">
        <v>257242</v>
      </c>
      <c r="Y31" s="106">
        <f t="shared" si="0"/>
        <v>-4.2759462474748489E-3</v>
      </c>
    </row>
    <row r="32" spans="1:25">
      <c r="A32" s="16">
        <v>6</v>
      </c>
      <c r="B32" t="s">
        <v>148</v>
      </c>
      <c r="C32" t="s">
        <v>13</v>
      </c>
      <c r="D32">
        <v>257243</v>
      </c>
      <c r="E32">
        <v>36847</v>
      </c>
      <c r="F32">
        <v>7.5540700000000003</v>
      </c>
      <c r="G32">
        <v>0</v>
      </c>
      <c r="H32">
        <v>89.843999999999994</v>
      </c>
      <c r="I32">
        <v>19.600000000000001</v>
      </c>
      <c r="J32">
        <v>66.3</v>
      </c>
      <c r="K32">
        <v>347.3</v>
      </c>
      <c r="L32">
        <v>1.0146999999999999</v>
      </c>
      <c r="M32">
        <v>87.132000000000005</v>
      </c>
      <c r="N32">
        <v>92.299000000000007</v>
      </c>
      <c r="O32">
        <v>92.037999999999997</v>
      </c>
      <c r="P32">
        <v>14.3</v>
      </c>
      <c r="Q32">
        <v>23</v>
      </c>
      <c r="R32">
        <v>14.5</v>
      </c>
      <c r="S32">
        <v>5.73</v>
      </c>
      <c r="T32" s="16">
        <v>5</v>
      </c>
      <c r="U32" s="23">
        <f t="shared" si="1"/>
        <v>1567</v>
      </c>
      <c r="V32" s="5"/>
      <c r="W32" s="136">
        <v>41768.397222222222</v>
      </c>
      <c r="X32" s="103">
        <v>255674</v>
      </c>
      <c r="Y32" s="106">
        <f t="shared" si="0"/>
        <v>-0.60992913315425312</v>
      </c>
    </row>
    <row r="33" spans="1:25">
      <c r="A33" s="16">
        <v>5</v>
      </c>
      <c r="B33" t="s">
        <v>149</v>
      </c>
      <c r="C33" t="s">
        <v>13</v>
      </c>
      <c r="D33">
        <v>255676</v>
      </c>
      <c r="E33">
        <v>36629</v>
      </c>
      <c r="F33">
        <v>7.2418050000000003</v>
      </c>
      <c r="G33">
        <v>0</v>
      </c>
      <c r="H33">
        <v>88.691000000000003</v>
      </c>
      <c r="I33">
        <v>20.3</v>
      </c>
      <c r="J33">
        <v>81.5</v>
      </c>
      <c r="K33">
        <v>364.2</v>
      </c>
      <c r="L33">
        <v>1.0133000000000001</v>
      </c>
      <c r="M33">
        <v>85.244</v>
      </c>
      <c r="N33">
        <v>91.204999999999998</v>
      </c>
      <c r="O33">
        <v>89.754000000000005</v>
      </c>
      <c r="P33">
        <v>18.600000000000001</v>
      </c>
      <c r="Q33">
        <v>24.5</v>
      </c>
      <c r="R33">
        <v>19.899999999999999</v>
      </c>
      <c r="S33">
        <v>5.73</v>
      </c>
      <c r="T33" s="16">
        <v>4</v>
      </c>
      <c r="U33" s="23">
        <f t="shared" si="1"/>
        <v>1944</v>
      </c>
      <c r="V33" s="5"/>
      <c r="W33" s="136">
        <v>41768.397199074076</v>
      </c>
      <c r="X33" s="103">
        <v>255674</v>
      </c>
      <c r="Y33" s="106">
        <f t="shared" si="0"/>
        <v>-7.8224002253080016E-4</v>
      </c>
    </row>
    <row r="34" spans="1:25">
      <c r="A34" s="16">
        <v>4</v>
      </c>
      <c r="B34" t="s">
        <v>150</v>
      </c>
      <c r="C34" t="s">
        <v>13</v>
      </c>
      <c r="D34">
        <v>253732</v>
      </c>
      <c r="E34">
        <v>36357</v>
      </c>
      <c r="F34">
        <v>6.930599</v>
      </c>
      <c r="G34">
        <v>0</v>
      </c>
      <c r="H34">
        <v>88.923000000000002</v>
      </c>
      <c r="I34">
        <v>19.5</v>
      </c>
      <c r="J34">
        <v>80.099999999999994</v>
      </c>
      <c r="K34">
        <v>228.9</v>
      </c>
      <c r="L34">
        <v>1.0125999999999999</v>
      </c>
      <c r="M34">
        <v>85.427999999999997</v>
      </c>
      <c r="N34">
        <v>91.944999999999993</v>
      </c>
      <c r="O34">
        <v>85.427999999999997</v>
      </c>
      <c r="P34">
        <v>17.8</v>
      </c>
      <c r="Q34">
        <v>22.1</v>
      </c>
      <c r="R34">
        <v>19.899999999999999</v>
      </c>
      <c r="S34">
        <v>5.73</v>
      </c>
      <c r="T34" s="16">
        <v>3</v>
      </c>
      <c r="U34" s="23">
        <f t="shared" si="1"/>
        <v>1910</v>
      </c>
      <c r="V34" s="5"/>
      <c r="W34" s="136">
        <v>41738.38758101852</v>
      </c>
      <c r="X34" s="103">
        <v>253731</v>
      </c>
      <c r="Y34" s="106">
        <f t="shared" si="0"/>
        <v>-3.9411662699251337E-4</v>
      </c>
    </row>
    <row r="35" spans="1:25">
      <c r="A35" s="16">
        <v>3</v>
      </c>
      <c r="B35" t="s">
        <v>151</v>
      </c>
      <c r="C35" t="s">
        <v>13</v>
      </c>
      <c r="D35">
        <v>251822</v>
      </c>
      <c r="E35">
        <v>36091</v>
      </c>
      <c r="F35">
        <v>7.0509219999999999</v>
      </c>
      <c r="G35">
        <v>0</v>
      </c>
      <c r="H35">
        <v>90.477000000000004</v>
      </c>
      <c r="I35">
        <v>20.5</v>
      </c>
      <c r="J35">
        <v>84.2</v>
      </c>
      <c r="K35">
        <v>148</v>
      </c>
      <c r="L35">
        <v>1.0128999999999999</v>
      </c>
      <c r="M35">
        <v>86.587000000000003</v>
      </c>
      <c r="N35">
        <v>93.007000000000005</v>
      </c>
      <c r="O35">
        <v>86.984999999999999</v>
      </c>
      <c r="P35">
        <v>17.7</v>
      </c>
      <c r="Q35">
        <v>25</v>
      </c>
      <c r="R35">
        <v>19.600000000000001</v>
      </c>
      <c r="S35">
        <v>5.76</v>
      </c>
      <c r="T35" s="16">
        <v>2</v>
      </c>
      <c r="U35" s="23">
        <f t="shared" si="1"/>
        <v>2006</v>
      </c>
      <c r="V35" s="5"/>
      <c r="W35" s="136">
        <v>41707.437395833331</v>
      </c>
      <c r="X35" s="103">
        <v>251821</v>
      </c>
      <c r="Y35" s="106">
        <f>((X35*100)/D35)-100</f>
        <v>-3.9710589226160664E-4</v>
      </c>
    </row>
    <row r="36" spans="1:25">
      <c r="A36" s="16">
        <v>2</v>
      </c>
      <c r="B36" t="s">
        <v>152</v>
      </c>
      <c r="C36" t="s">
        <v>13</v>
      </c>
      <c r="D36">
        <v>249816</v>
      </c>
      <c r="E36">
        <v>35816</v>
      </c>
      <c r="F36">
        <v>7.2592749999999997</v>
      </c>
      <c r="G36">
        <v>0</v>
      </c>
      <c r="H36">
        <v>89.564999999999998</v>
      </c>
      <c r="I36">
        <v>20.9</v>
      </c>
      <c r="J36">
        <v>88.2</v>
      </c>
      <c r="K36">
        <v>199.6</v>
      </c>
      <c r="L36">
        <v>1.0133000000000001</v>
      </c>
      <c r="M36">
        <v>86.058000000000007</v>
      </c>
      <c r="N36">
        <v>92.22</v>
      </c>
      <c r="O36">
        <v>89.917000000000002</v>
      </c>
      <c r="P36">
        <v>18.2</v>
      </c>
      <c r="Q36">
        <v>24.8</v>
      </c>
      <c r="R36">
        <v>19.7</v>
      </c>
      <c r="S36">
        <v>5.74</v>
      </c>
      <c r="T36" s="16">
        <v>1</v>
      </c>
      <c r="U36" s="23">
        <f t="shared" si="1"/>
        <v>2103</v>
      </c>
      <c r="V36" s="5"/>
      <c r="W36" s="136">
        <v>41679.396550925929</v>
      </c>
      <c r="X36" s="103">
        <v>249815</v>
      </c>
      <c r="Y36" s="106">
        <f t="shared" ref="Y36:Y37" si="2">((X36*100)/D36)-100</f>
        <v>-4.0029461683843692E-4</v>
      </c>
    </row>
    <row r="37" spans="1:25">
      <c r="A37" s="16">
        <v>1</v>
      </c>
      <c r="B37" t="s">
        <v>138</v>
      </c>
      <c r="C37" t="s">
        <v>13</v>
      </c>
      <c r="D37">
        <v>247713</v>
      </c>
      <c r="E37">
        <v>35523</v>
      </c>
      <c r="F37">
        <v>7.2039429999999998</v>
      </c>
      <c r="G37">
        <v>0</v>
      </c>
      <c r="H37">
        <v>91.921000000000006</v>
      </c>
      <c r="I37">
        <v>21.2</v>
      </c>
      <c r="J37">
        <v>30.7</v>
      </c>
      <c r="K37">
        <v>276.8</v>
      </c>
      <c r="L37">
        <v>1.0132000000000001</v>
      </c>
      <c r="M37">
        <v>88.328000000000003</v>
      </c>
      <c r="N37">
        <v>94.105999999999995</v>
      </c>
      <c r="O37">
        <v>89.254000000000005</v>
      </c>
      <c r="P37">
        <v>15.4</v>
      </c>
      <c r="Q37">
        <v>28.4</v>
      </c>
      <c r="R37">
        <v>20</v>
      </c>
      <c r="S37">
        <v>5.74</v>
      </c>
      <c r="T37" s="1"/>
      <c r="U37" s="26"/>
      <c r="V37" s="5"/>
      <c r="W37" s="136">
        <v>41648.383645833332</v>
      </c>
      <c r="X37" s="103">
        <v>247711</v>
      </c>
      <c r="Y37" s="106">
        <f t="shared" si="2"/>
        <v>-8.0738596682294883E-4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9"/>
      <c r="X38" s="199"/>
      <c r="Y38" s="199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9"/>
      <c r="X39" s="199"/>
      <c r="Y39" s="199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9"/>
      <c r="X40" s="199"/>
      <c r="Y40" s="199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9"/>
      <c r="X41" s="199"/>
      <c r="Y41" s="199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00" t="s">
        <v>135</v>
      </c>
      <c r="X1" s="200" t="s">
        <v>136</v>
      </c>
      <c r="Y1" s="201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00"/>
      <c r="X2" s="200"/>
      <c r="Y2" s="201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00"/>
      <c r="X3" s="200"/>
      <c r="Y3" s="20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00"/>
      <c r="X4" s="200"/>
      <c r="Y4" s="20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00"/>
      <c r="X5" s="200"/>
      <c r="Y5" s="201"/>
    </row>
    <row r="6" spans="1:25">
      <c r="A6" s="21">
        <v>32</v>
      </c>
      <c r="T6" s="22">
        <v>31</v>
      </c>
      <c r="U6" s="23">
        <f>D6-D7</f>
        <v>-2062073</v>
      </c>
      <c r="V6" s="24">
        <v>1</v>
      </c>
      <c r="W6" s="105"/>
      <c r="X6" s="104"/>
      <c r="Y6" s="106" t="e">
        <f t="shared" ref="Y6:Y34" si="0">((X6*100)/D6)-100</f>
        <v>#DIV/0!</v>
      </c>
    </row>
    <row r="7" spans="1:25">
      <c r="A7" s="16">
        <v>31</v>
      </c>
      <c r="D7">
        <v>2062073</v>
      </c>
      <c r="T7" s="16">
        <v>30</v>
      </c>
      <c r="U7" s="23">
        <f>D7-D8</f>
        <v>2339</v>
      </c>
      <c r="V7" s="4"/>
      <c r="W7" s="104"/>
      <c r="X7" s="104"/>
      <c r="Y7" s="106">
        <f t="shared" si="0"/>
        <v>-100</v>
      </c>
    </row>
    <row r="8" spans="1:25">
      <c r="A8" s="16">
        <v>30</v>
      </c>
      <c r="D8">
        <v>2059734</v>
      </c>
      <c r="T8" s="16">
        <v>29</v>
      </c>
      <c r="U8" s="23">
        <f>D8-D9</f>
        <v>2872</v>
      </c>
      <c r="V8" s="4"/>
      <c r="W8" s="104"/>
      <c r="X8" s="104"/>
      <c r="Y8" s="106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2056862</v>
      </c>
      <c r="E9">
        <v>676143</v>
      </c>
      <c r="F9">
        <v>6.8842540000000003</v>
      </c>
      <c r="G9">
        <v>1</v>
      </c>
      <c r="H9">
        <v>91.622</v>
      </c>
      <c r="I9">
        <v>22.6</v>
      </c>
      <c r="J9">
        <v>21.2</v>
      </c>
      <c r="K9">
        <v>261.89999999999998</v>
      </c>
      <c r="L9">
        <v>1.0119</v>
      </c>
      <c r="M9">
        <v>86.26</v>
      </c>
      <c r="N9">
        <v>93.477999999999994</v>
      </c>
      <c r="O9">
        <v>86.52</v>
      </c>
      <c r="P9">
        <v>15.4</v>
      </c>
      <c r="Q9">
        <v>33.5</v>
      </c>
      <c r="R9">
        <v>24.9</v>
      </c>
      <c r="S9">
        <v>5.61</v>
      </c>
      <c r="T9" s="22">
        <v>28</v>
      </c>
      <c r="U9" s="23">
        <f t="shared" ref="U9:U36" si="1">D9-D10</f>
        <v>592</v>
      </c>
      <c r="V9" s="24">
        <v>29</v>
      </c>
      <c r="W9" s="104"/>
      <c r="X9" s="104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2056270</v>
      </c>
      <c r="E10">
        <v>676060</v>
      </c>
      <c r="F10">
        <v>7.5495200000000002</v>
      </c>
      <c r="G10">
        <v>1</v>
      </c>
      <c r="H10">
        <v>91.305999999999997</v>
      </c>
      <c r="I10">
        <v>22.2</v>
      </c>
      <c r="J10">
        <v>0</v>
      </c>
      <c r="K10">
        <v>0</v>
      </c>
      <c r="L10">
        <v>1.0144</v>
      </c>
      <c r="M10">
        <v>88.614999999999995</v>
      </c>
      <c r="N10">
        <v>94.608999999999995</v>
      </c>
      <c r="O10">
        <v>92.694999999999993</v>
      </c>
      <c r="P10">
        <v>14.3</v>
      </c>
      <c r="Q10">
        <v>36.200000000000003</v>
      </c>
      <c r="R10">
        <v>16.399999999999999</v>
      </c>
      <c r="S10">
        <v>5.6</v>
      </c>
      <c r="T10" s="16">
        <v>27</v>
      </c>
      <c r="U10" s="23">
        <f t="shared" si="1"/>
        <v>0</v>
      </c>
      <c r="V10" s="16"/>
      <c r="W10" s="104"/>
      <c r="X10" s="104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2056270</v>
      </c>
      <c r="E11">
        <v>676060</v>
      </c>
      <c r="F11">
        <v>7.3752930000000001</v>
      </c>
      <c r="G11">
        <v>1</v>
      </c>
      <c r="H11">
        <v>89.935000000000002</v>
      </c>
      <c r="I11">
        <v>23.7</v>
      </c>
      <c r="J11">
        <v>96.1</v>
      </c>
      <c r="K11">
        <v>243.9</v>
      </c>
      <c r="L11">
        <v>1.0143</v>
      </c>
      <c r="M11">
        <v>87.072999999999993</v>
      </c>
      <c r="N11">
        <v>93.239000000000004</v>
      </c>
      <c r="O11">
        <v>89.721999999999994</v>
      </c>
      <c r="P11">
        <v>14.1</v>
      </c>
      <c r="Q11">
        <v>29.2</v>
      </c>
      <c r="R11">
        <v>14.8</v>
      </c>
      <c r="S11">
        <v>5.61</v>
      </c>
      <c r="T11" s="16">
        <v>26</v>
      </c>
      <c r="U11" s="23">
        <f t="shared" si="1"/>
        <v>2272</v>
      </c>
      <c r="V11" s="16"/>
      <c r="W11" s="104"/>
      <c r="X11" s="104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2053998</v>
      </c>
      <c r="E12">
        <v>675738</v>
      </c>
      <c r="F12">
        <v>6.9810809999999996</v>
      </c>
      <c r="G12">
        <v>1</v>
      </c>
      <c r="H12">
        <v>89.075000000000003</v>
      </c>
      <c r="I12">
        <v>24.4</v>
      </c>
      <c r="J12">
        <v>112.3</v>
      </c>
      <c r="K12">
        <v>295.60000000000002</v>
      </c>
      <c r="L12">
        <v>1.0121</v>
      </c>
      <c r="M12">
        <v>86.441000000000003</v>
      </c>
      <c r="N12">
        <v>91.980999999999995</v>
      </c>
      <c r="O12">
        <v>87.861999999999995</v>
      </c>
      <c r="P12">
        <v>15.1</v>
      </c>
      <c r="Q12">
        <v>29.4</v>
      </c>
      <c r="R12">
        <v>24.9</v>
      </c>
      <c r="S12">
        <v>5.61</v>
      </c>
      <c r="T12" s="16">
        <v>25</v>
      </c>
      <c r="U12" s="23">
        <f t="shared" si="1"/>
        <v>2665</v>
      </c>
      <c r="V12" s="16"/>
      <c r="W12" s="104"/>
      <c r="X12" s="104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2051333</v>
      </c>
      <c r="E13">
        <v>675359</v>
      </c>
      <c r="F13">
        <v>6.9865750000000002</v>
      </c>
      <c r="G13">
        <v>1</v>
      </c>
      <c r="H13">
        <v>89.757000000000005</v>
      </c>
      <c r="I13">
        <v>24.1</v>
      </c>
      <c r="J13">
        <v>110.7</v>
      </c>
      <c r="K13">
        <v>372.6</v>
      </c>
      <c r="L13">
        <v>1.0121</v>
      </c>
      <c r="M13">
        <v>86.144999999999996</v>
      </c>
      <c r="N13">
        <v>92.320999999999998</v>
      </c>
      <c r="O13">
        <v>87.984999999999999</v>
      </c>
      <c r="P13">
        <v>17.399999999999999</v>
      </c>
      <c r="Q13">
        <v>27.6</v>
      </c>
      <c r="R13">
        <v>25</v>
      </c>
      <c r="S13">
        <v>5.6</v>
      </c>
      <c r="T13" s="16">
        <v>24</v>
      </c>
      <c r="U13" s="23">
        <f t="shared" si="1"/>
        <v>2633</v>
      </c>
      <c r="V13" s="16"/>
      <c r="W13" s="104"/>
      <c r="X13" s="104"/>
      <c r="Y13" s="106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2048700</v>
      </c>
      <c r="E14">
        <v>674987</v>
      </c>
      <c r="F14">
        <v>6.9626210000000004</v>
      </c>
      <c r="G14">
        <v>1</v>
      </c>
      <c r="H14">
        <v>88.588999999999999</v>
      </c>
      <c r="I14">
        <v>24</v>
      </c>
      <c r="J14">
        <v>113.3</v>
      </c>
      <c r="K14">
        <v>287.60000000000002</v>
      </c>
      <c r="L14">
        <v>1.012</v>
      </c>
      <c r="M14">
        <v>85.283000000000001</v>
      </c>
      <c r="N14">
        <v>91.503</v>
      </c>
      <c r="O14">
        <v>87.677000000000007</v>
      </c>
      <c r="P14">
        <v>16.600000000000001</v>
      </c>
      <c r="Q14">
        <v>28.1</v>
      </c>
      <c r="R14">
        <v>25.1</v>
      </c>
      <c r="S14">
        <v>5.6</v>
      </c>
      <c r="T14" s="16">
        <v>23</v>
      </c>
      <c r="U14" s="23">
        <f t="shared" si="1"/>
        <v>2693</v>
      </c>
      <c r="V14" s="16"/>
      <c r="W14" s="104"/>
      <c r="X14" s="104"/>
      <c r="Y14" s="106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2046007</v>
      </c>
      <c r="E15">
        <v>674602</v>
      </c>
      <c r="F15">
        <v>6.918202</v>
      </c>
      <c r="G15">
        <v>1</v>
      </c>
      <c r="H15">
        <v>88.686000000000007</v>
      </c>
      <c r="I15">
        <v>24.5</v>
      </c>
      <c r="J15">
        <v>119.8</v>
      </c>
      <c r="K15">
        <v>347.9</v>
      </c>
      <c r="L15">
        <v>1.012</v>
      </c>
      <c r="M15">
        <v>85.313000000000002</v>
      </c>
      <c r="N15">
        <v>91.501999999999995</v>
      </c>
      <c r="O15">
        <v>87.021000000000001</v>
      </c>
      <c r="P15">
        <v>17.600000000000001</v>
      </c>
      <c r="Q15">
        <v>27.6</v>
      </c>
      <c r="R15">
        <v>25</v>
      </c>
      <c r="S15">
        <v>5.6</v>
      </c>
      <c r="T15" s="16">
        <v>22</v>
      </c>
      <c r="U15" s="23">
        <f t="shared" si="1"/>
        <v>2848</v>
      </c>
      <c r="V15" s="16"/>
      <c r="W15" s="104"/>
      <c r="X15" s="104"/>
      <c r="Y15" s="106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2043159</v>
      </c>
      <c r="E16">
        <v>674194</v>
      </c>
      <c r="F16">
        <v>6.9890980000000003</v>
      </c>
      <c r="G16">
        <v>1</v>
      </c>
      <c r="H16">
        <v>91.409000000000006</v>
      </c>
      <c r="I16">
        <v>22.5</v>
      </c>
      <c r="J16">
        <v>20.7</v>
      </c>
      <c r="K16">
        <v>297.3</v>
      </c>
      <c r="L16">
        <v>1.0121</v>
      </c>
      <c r="M16">
        <v>86.352000000000004</v>
      </c>
      <c r="N16">
        <v>94.28</v>
      </c>
      <c r="O16">
        <v>88.117999999999995</v>
      </c>
      <c r="P16">
        <v>15.2</v>
      </c>
      <c r="Q16">
        <v>30.4</v>
      </c>
      <c r="R16">
        <v>25.3</v>
      </c>
      <c r="S16">
        <v>5.61</v>
      </c>
      <c r="T16" s="22">
        <v>21</v>
      </c>
      <c r="U16" s="23">
        <f t="shared" si="1"/>
        <v>561</v>
      </c>
      <c r="V16" s="24">
        <v>22</v>
      </c>
      <c r="W16" s="104"/>
      <c r="X16" s="104"/>
      <c r="Y16" s="106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2042598</v>
      </c>
      <c r="E17">
        <v>674115</v>
      </c>
      <c r="F17">
        <v>7.4361829999999998</v>
      </c>
      <c r="G17">
        <v>1</v>
      </c>
      <c r="H17">
        <v>91.433000000000007</v>
      </c>
      <c r="I17">
        <v>20.6</v>
      </c>
      <c r="J17">
        <v>22.1</v>
      </c>
      <c r="K17">
        <v>219.3</v>
      </c>
      <c r="L17">
        <v>1.0144</v>
      </c>
      <c r="M17">
        <v>88.632999999999996</v>
      </c>
      <c r="N17">
        <v>93.644999999999996</v>
      </c>
      <c r="O17">
        <v>90.683999999999997</v>
      </c>
      <c r="P17">
        <v>13.8</v>
      </c>
      <c r="Q17">
        <v>31.6</v>
      </c>
      <c r="R17">
        <v>15.2</v>
      </c>
      <c r="S17">
        <v>5.61</v>
      </c>
      <c r="T17" s="16">
        <v>20</v>
      </c>
      <c r="U17" s="23">
        <f t="shared" si="1"/>
        <v>514</v>
      </c>
      <c r="V17" s="16"/>
      <c r="W17" s="104"/>
      <c r="X17" s="104"/>
      <c r="Y17" s="106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2042084</v>
      </c>
      <c r="E18">
        <v>674043</v>
      </c>
      <c r="F18">
        <v>7.2171729999999998</v>
      </c>
      <c r="G18">
        <v>1</v>
      </c>
      <c r="H18">
        <v>89.986999999999995</v>
      </c>
      <c r="I18">
        <v>24.7</v>
      </c>
      <c r="J18">
        <v>102.2</v>
      </c>
      <c r="K18">
        <v>336.7</v>
      </c>
      <c r="L18">
        <v>1.0127999999999999</v>
      </c>
      <c r="M18">
        <v>86.525999999999996</v>
      </c>
      <c r="N18">
        <v>93.462999999999994</v>
      </c>
      <c r="O18">
        <v>90.561999999999998</v>
      </c>
      <c r="P18">
        <v>18.2</v>
      </c>
      <c r="Q18">
        <v>29.5</v>
      </c>
      <c r="R18">
        <v>23.1</v>
      </c>
      <c r="S18">
        <v>5.62</v>
      </c>
      <c r="T18" s="16">
        <v>19</v>
      </c>
      <c r="U18" s="23">
        <f t="shared" si="1"/>
        <v>2428</v>
      </c>
      <c r="V18" s="16"/>
      <c r="W18" s="104"/>
      <c r="X18" s="104"/>
      <c r="Y18" s="106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2039656</v>
      </c>
      <c r="E19">
        <v>673697</v>
      </c>
      <c r="F19">
        <v>7.0642480000000001</v>
      </c>
      <c r="G19">
        <v>1</v>
      </c>
      <c r="H19">
        <v>88.718999999999994</v>
      </c>
      <c r="I19">
        <v>24.5</v>
      </c>
      <c r="J19">
        <v>111.9</v>
      </c>
      <c r="K19">
        <v>340.8</v>
      </c>
      <c r="L19">
        <v>1.0123</v>
      </c>
      <c r="M19">
        <v>86.242999999999995</v>
      </c>
      <c r="N19">
        <v>91.186000000000007</v>
      </c>
      <c r="O19">
        <v>89.102000000000004</v>
      </c>
      <c r="P19">
        <v>16</v>
      </c>
      <c r="Q19">
        <v>29</v>
      </c>
      <c r="R19">
        <v>25.1</v>
      </c>
      <c r="S19">
        <v>5.61</v>
      </c>
      <c r="T19" s="16">
        <v>18</v>
      </c>
      <c r="U19" s="23">
        <f t="shared" si="1"/>
        <v>2655</v>
      </c>
      <c r="V19" s="16"/>
      <c r="W19" s="104"/>
      <c r="X19" s="104"/>
      <c r="Y19" s="106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2037001</v>
      </c>
      <c r="E20">
        <v>673317</v>
      </c>
      <c r="F20">
        <v>6.9233589999999996</v>
      </c>
      <c r="G20">
        <v>1</v>
      </c>
      <c r="H20">
        <v>89.058999999999997</v>
      </c>
      <c r="I20">
        <v>24.2</v>
      </c>
      <c r="J20">
        <v>112.8</v>
      </c>
      <c r="K20">
        <v>354.7</v>
      </c>
      <c r="L20">
        <v>1.0119</v>
      </c>
      <c r="M20">
        <v>86.07</v>
      </c>
      <c r="N20">
        <v>91.08</v>
      </c>
      <c r="O20">
        <v>87.206000000000003</v>
      </c>
      <c r="P20">
        <v>16.8</v>
      </c>
      <c r="Q20">
        <v>29</v>
      </c>
      <c r="R20">
        <v>25.3</v>
      </c>
      <c r="S20">
        <v>5.61</v>
      </c>
      <c r="T20" s="16">
        <v>17</v>
      </c>
      <c r="U20" s="23">
        <f t="shared" si="1"/>
        <v>2694</v>
      </c>
      <c r="V20" s="16"/>
      <c r="W20" s="103"/>
      <c r="X20" s="103"/>
      <c r="Y20" s="106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2034307</v>
      </c>
      <c r="E21">
        <v>672932</v>
      </c>
      <c r="F21">
        <v>7.0523889999999998</v>
      </c>
      <c r="G21">
        <v>1</v>
      </c>
      <c r="H21">
        <v>92.77</v>
      </c>
      <c r="I21">
        <v>23.1</v>
      </c>
      <c r="J21">
        <v>26.1</v>
      </c>
      <c r="K21">
        <v>486.3</v>
      </c>
      <c r="L21">
        <v>1.0122</v>
      </c>
      <c r="M21">
        <v>87.962999999999994</v>
      </c>
      <c r="N21">
        <v>95.07</v>
      </c>
      <c r="O21">
        <v>88.935000000000002</v>
      </c>
      <c r="P21">
        <v>14.6</v>
      </c>
      <c r="Q21">
        <v>31.9</v>
      </c>
      <c r="R21">
        <v>25.1</v>
      </c>
      <c r="S21">
        <v>5.61</v>
      </c>
      <c r="T21" s="16">
        <v>16</v>
      </c>
      <c r="U21" s="23">
        <f t="shared" si="1"/>
        <v>721</v>
      </c>
      <c r="V21" s="16"/>
      <c r="W21" s="103"/>
      <c r="X21" s="103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2033586</v>
      </c>
      <c r="E22">
        <v>672831</v>
      </c>
      <c r="F22">
        <v>7.7415690000000001</v>
      </c>
      <c r="G22">
        <v>1</v>
      </c>
      <c r="H22">
        <v>93.74</v>
      </c>
      <c r="I22">
        <v>21.9</v>
      </c>
      <c r="J22">
        <v>81.900000000000006</v>
      </c>
      <c r="K22">
        <v>336.2</v>
      </c>
      <c r="L22">
        <v>1.0150999999999999</v>
      </c>
      <c r="M22">
        <v>89.924000000000007</v>
      </c>
      <c r="N22">
        <v>95.596000000000004</v>
      </c>
      <c r="O22">
        <v>94.605999999999995</v>
      </c>
      <c r="P22">
        <v>13.7</v>
      </c>
      <c r="Q22">
        <v>28.7</v>
      </c>
      <c r="R22">
        <v>14.6</v>
      </c>
      <c r="S22">
        <v>5.61</v>
      </c>
      <c r="T22" s="16">
        <v>15</v>
      </c>
      <c r="U22" s="23">
        <f t="shared" si="1"/>
        <v>1959</v>
      </c>
      <c r="V22" s="16"/>
      <c r="W22" s="103"/>
      <c r="X22" s="103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2031627</v>
      </c>
      <c r="E23">
        <v>672562</v>
      </c>
      <c r="F23">
        <v>7.1490580000000001</v>
      </c>
      <c r="G23">
        <v>1</v>
      </c>
      <c r="H23">
        <v>92.581999999999994</v>
      </c>
      <c r="I23">
        <v>23</v>
      </c>
      <c r="J23">
        <v>23.1</v>
      </c>
      <c r="K23">
        <v>296.7</v>
      </c>
      <c r="L23">
        <v>1.0124</v>
      </c>
      <c r="M23">
        <v>90.298000000000002</v>
      </c>
      <c r="N23">
        <v>94.221999999999994</v>
      </c>
      <c r="O23">
        <v>90.334999999999994</v>
      </c>
      <c r="P23">
        <v>13.8</v>
      </c>
      <c r="Q23">
        <v>32.700000000000003</v>
      </c>
      <c r="R23">
        <v>25.2</v>
      </c>
      <c r="S23">
        <v>5.61</v>
      </c>
      <c r="T23" s="22">
        <v>14</v>
      </c>
      <c r="U23" s="23">
        <f t="shared" si="1"/>
        <v>601</v>
      </c>
      <c r="V23" s="24">
        <v>15</v>
      </c>
      <c r="W23" s="103"/>
      <c r="X23" s="103"/>
      <c r="Y23" s="106">
        <f t="shared" si="0"/>
        <v>-100</v>
      </c>
    </row>
    <row r="24" spans="1:25">
      <c r="A24" s="16">
        <v>14</v>
      </c>
      <c r="B24" t="s">
        <v>185</v>
      </c>
      <c r="C24" t="s">
        <v>13</v>
      </c>
      <c r="D24" s="142">
        <v>2031026</v>
      </c>
      <c r="E24">
        <v>672480</v>
      </c>
      <c r="F24">
        <v>7.4882369999999998</v>
      </c>
      <c r="G24">
        <v>1</v>
      </c>
      <c r="H24">
        <v>92.17</v>
      </c>
      <c r="I24">
        <v>22.1</v>
      </c>
      <c r="J24">
        <v>32.299999999999997</v>
      </c>
      <c r="K24">
        <v>241.9</v>
      </c>
      <c r="L24">
        <v>1.0142</v>
      </c>
      <c r="M24">
        <v>88.876999999999995</v>
      </c>
      <c r="N24">
        <v>94.197999999999993</v>
      </c>
      <c r="O24">
        <v>92.2</v>
      </c>
      <c r="P24">
        <v>16.600000000000001</v>
      </c>
      <c r="Q24">
        <v>28.3</v>
      </c>
      <c r="R24">
        <v>17.399999999999999</v>
      </c>
      <c r="S24">
        <v>5.61</v>
      </c>
      <c r="T24" s="16">
        <v>13</v>
      </c>
      <c r="U24" s="23">
        <f t="shared" si="1"/>
        <v>763</v>
      </c>
      <c r="V24" s="16"/>
      <c r="W24" s="103"/>
      <c r="X24" s="103"/>
      <c r="Y24" s="106">
        <f t="shared" si="0"/>
        <v>-100</v>
      </c>
    </row>
    <row r="25" spans="1:25">
      <c r="A25" s="16">
        <v>13</v>
      </c>
      <c r="B25" t="s">
        <v>186</v>
      </c>
      <c r="C25" t="s">
        <v>13</v>
      </c>
      <c r="D25" s="142">
        <v>2030263</v>
      </c>
      <c r="E25">
        <v>672373</v>
      </c>
      <c r="F25">
        <v>7.272367</v>
      </c>
      <c r="G25">
        <v>1</v>
      </c>
      <c r="H25">
        <v>91.052999999999997</v>
      </c>
      <c r="I25">
        <v>24.2</v>
      </c>
      <c r="J25">
        <v>100.8</v>
      </c>
      <c r="K25">
        <v>298.8</v>
      </c>
      <c r="L25">
        <v>1.0129999999999999</v>
      </c>
      <c r="M25">
        <v>86.994</v>
      </c>
      <c r="N25">
        <v>94.025000000000006</v>
      </c>
      <c r="O25">
        <v>91.066000000000003</v>
      </c>
      <c r="P25">
        <v>17.5</v>
      </c>
      <c r="Q25">
        <v>28.5</v>
      </c>
      <c r="R25">
        <v>22.4</v>
      </c>
      <c r="S25">
        <v>5.62</v>
      </c>
      <c r="T25" s="16">
        <v>12</v>
      </c>
      <c r="U25" s="23">
        <f t="shared" si="1"/>
        <v>2390</v>
      </c>
      <c r="V25" s="16"/>
      <c r="W25" s="103"/>
      <c r="X25" s="103"/>
      <c r="Y25" s="106">
        <f t="shared" si="0"/>
        <v>-100</v>
      </c>
    </row>
    <row r="26" spans="1:25">
      <c r="A26" s="16">
        <v>12</v>
      </c>
      <c r="B26" t="s">
        <v>187</v>
      </c>
      <c r="C26" t="s">
        <v>13</v>
      </c>
      <c r="D26" s="142">
        <v>2027873</v>
      </c>
      <c r="E26">
        <v>672038</v>
      </c>
      <c r="F26">
        <v>7.0188839999999999</v>
      </c>
      <c r="G26">
        <v>1</v>
      </c>
      <c r="H26">
        <v>89.415000000000006</v>
      </c>
      <c r="I26">
        <v>24.8</v>
      </c>
      <c r="J26">
        <v>105.9</v>
      </c>
      <c r="K26">
        <v>255.1</v>
      </c>
      <c r="L26">
        <v>1.0122</v>
      </c>
      <c r="M26">
        <v>86.272999999999996</v>
      </c>
      <c r="N26">
        <v>92.84</v>
      </c>
      <c r="O26">
        <v>88.409000000000006</v>
      </c>
      <c r="P26">
        <v>16.399999999999999</v>
      </c>
      <c r="Q26">
        <v>30.3</v>
      </c>
      <c r="R26">
        <v>24.9</v>
      </c>
      <c r="S26">
        <v>5.62</v>
      </c>
      <c r="T26" s="16">
        <v>11</v>
      </c>
      <c r="U26" s="23">
        <f t="shared" si="1"/>
        <v>2508</v>
      </c>
      <c r="V26" s="16"/>
      <c r="W26" s="107"/>
      <c r="X26" s="103"/>
      <c r="Y26" s="106">
        <f t="shared" si="0"/>
        <v>-100</v>
      </c>
    </row>
    <row r="27" spans="1:25">
      <c r="A27" s="16">
        <v>11</v>
      </c>
      <c r="B27" t="s">
        <v>188</v>
      </c>
      <c r="C27" t="s">
        <v>13</v>
      </c>
      <c r="D27" s="142">
        <v>2025365</v>
      </c>
      <c r="E27">
        <v>671682</v>
      </c>
      <c r="F27">
        <v>7.1380220000000003</v>
      </c>
      <c r="G27">
        <v>1</v>
      </c>
      <c r="H27">
        <v>89.867999999999995</v>
      </c>
      <c r="I27">
        <v>24.6</v>
      </c>
      <c r="J27">
        <v>110.8</v>
      </c>
      <c r="K27">
        <v>286.89999999999998</v>
      </c>
      <c r="L27">
        <v>1.0124</v>
      </c>
      <c r="M27">
        <v>85.600999999999999</v>
      </c>
      <c r="N27">
        <v>93.116</v>
      </c>
      <c r="O27">
        <v>90.094999999999999</v>
      </c>
      <c r="P27">
        <v>17.5</v>
      </c>
      <c r="Q27">
        <v>29.3</v>
      </c>
      <c r="R27">
        <v>24.9</v>
      </c>
      <c r="S27">
        <v>5.62</v>
      </c>
      <c r="T27" s="16">
        <v>10</v>
      </c>
      <c r="U27" s="23">
        <f t="shared" si="1"/>
        <v>2626</v>
      </c>
      <c r="V27" s="16"/>
      <c r="W27" s="107"/>
      <c r="X27" s="103"/>
      <c r="Y27" s="106">
        <f t="shared" si="0"/>
        <v>-100</v>
      </c>
    </row>
    <row r="28" spans="1:25">
      <c r="A28" s="16">
        <v>10</v>
      </c>
      <c r="B28" t="s">
        <v>189</v>
      </c>
      <c r="C28" t="s">
        <v>13</v>
      </c>
      <c r="D28" s="142">
        <v>2022739</v>
      </c>
      <c r="E28">
        <v>671311</v>
      </c>
      <c r="F28">
        <v>7.0264629999999997</v>
      </c>
      <c r="G28">
        <v>1</v>
      </c>
      <c r="H28">
        <v>89.228999999999999</v>
      </c>
      <c r="I28">
        <v>25.2</v>
      </c>
      <c r="J28">
        <v>123.1</v>
      </c>
      <c r="K28">
        <v>275.3</v>
      </c>
      <c r="L28">
        <v>1.0122</v>
      </c>
      <c r="M28">
        <v>85.784999999999997</v>
      </c>
      <c r="N28">
        <v>91.911000000000001</v>
      </c>
      <c r="O28">
        <v>88.614999999999995</v>
      </c>
      <c r="P28">
        <v>18.2</v>
      </c>
      <c r="Q28">
        <v>29.3</v>
      </c>
      <c r="R28">
        <v>25.2</v>
      </c>
      <c r="S28">
        <v>5.62</v>
      </c>
      <c r="T28" s="16">
        <v>9</v>
      </c>
      <c r="U28" s="23">
        <f t="shared" si="1"/>
        <v>2920</v>
      </c>
      <c r="V28" s="16"/>
      <c r="W28" s="107"/>
      <c r="X28" s="103"/>
      <c r="Y28" s="106">
        <f t="shared" si="0"/>
        <v>-100</v>
      </c>
    </row>
    <row r="29" spans="1:25">
      <c r="A29" s="16">
        <v>9</v>
      </c>
      <c r="B29" t="s">
        <v>190</v>
      </c>
      <c r="C29" t="s">
        <v>13</v>
      </c>
      <c r="D29" s="142">
        <v>2019819</v>
      </c>
      <c r="E29">
        <v>670896</v>
      </c>
      <c r="F29">
        <v>7.126436</v>
      </c>
      <c r="G29">
        <v>1</v>
      </c>
      <c r="H29">
        <v>89.5</v>
      </c>
      <c r="I29">
        <v>24.7</v>
      </c>
      <c r="J29">
        <v>122.3</v>
      </c>
      <c r="K29">
        <v>306.39999999999998</v>
      </c>
      <c r="L29">
        <v>1.0124</v>
      </c>
      <c r="M29">
        <v>86.123999999999995</v>
      </c>
      <c r="N29">
        <v>92.513000000000005</v>
      </c>
      <c r="O29">
        <v>90.016999999999996</v>
      </c>
      <c r="P29">
        <v>19.100000000000001</v>
      </c>
      <c r="Q29">
        <v>28.1</v>
      </c>
      <c r="R29">
        <v>25.2</v>
      </c>
      <c r="S29">
        <v>5.61</v>
      </c>
      <c r="T29" s="16">
        <v>8</v>
      </c>
      <c r="U29" s="23">
        <f t="shared" si="1"/>
        <v>2917</v>
      </c>
      <c r="V29" s="16"/>
      <c r="W29" s="107">
        <v>41891.413842592592</v>
      </c>
      <c r="X29" s="103">
        <v>19818</v>
      </c>
      <c r="Y29" s="106">
        <f t="shared" si="0"/>
        <v>-99.018822973741706</v>
      </c>
    </row>
    <row r="30" spans="1:25" s="25" customFormat="1">
      <c r="A30" s="21">
        <v>8</v>
      </c>
      <c r="B30" t="s">
        <v>146</v>
      </c>
      <c r="C30" t="s">
        <v>13</v>
      </c>
      <c r="D30" s="142">
        <v>2016902</v>
      </c>
      <c r="E30">
        <v>670483</v>
      </c>
      <c r="F30">
        <v>7.0511650000000001</v>
      </c>
      <c r="G30">
        <v>1</v>
      </c>
      <c r="H30">
        <v>92.518000000000001</v>
      </c>
      <c r="I30">
        <v>23</v>
      </c>
      <c r="J30">
        <v>43.5</v>
      </c>
      <c r="K30">
        <v>282.39999999999998</v>
      </c>
      <c r="L30">
        <v>1.0122</v>
      </c>
      <c r="M30">
        <v>87.602000000000004</v>
      </c>
      <c r="N30">
        <v>94.581999999999994</v>
      </c>
      <c r="O30">
        <v>88.978999999999999</v>
      </c>
      <c r="P30">
        <v>15.1</v>
      </c>
      <c r="Q30">
        <v>31.8</v>
      </c>
      <c r="R30">
        <v>25.2</v>
      </c>
      <c r="S30">
        <v>5.62</v>
      </c>
      <c r="T30" s="22">
        <v>7</v>
      </c>
      <c r="U30" s="23">
        <f t="shared" si="1"/>
        <v>1088</v>
      </c>
      <c r="V30" s="24">
        <v>8</v>
      </c>
      <c r="W30" s="107">
        <v>41860.397511574076</v>
      </c>
      <c r="X30" s="103">
        <v>16902</v>
      </c>
      <c r="Y30" s="106">
        <f t="shared" si="0"/>
        <v>-99.161982089362795</v>
      </c>
    </row>
    <row r="31" spans="1:25">
      <c r="A31" s="16">
        <v>7</v>
      </c>
      <c r="B31" t="s">
        <v>147</v>
      </c>
      <c r="C31" t="s">
        <v>13</v>
      </c>
      <c r="D31" s="142">
        <v>2015814</v>
      </c>
      <c r="E31">
        <v>670333</v>
      </c>
      <c r="F31">
        <v>7.4248779999999996</v>
      </c>
      <c r="G31">
        <v>1</v>
      </c>
      <c r="H31">
        <v>92.724000000000004</v>
      </c>
      <c r="I31">
        <v>22.1</v>
      </c>
      <c r="J31">
        <v>40</v>
      </c>
      <c r="K31">
        <v>248.6</v>
      </c>
      <c r="L31">
        <v>1.0134000000000001</v>
      </c>
      <c r="M31">
        <v>91.05</v>
      </c>
      <c r="N31">
        <v>94.369</v>
      </c>
      <c r="O31">
        <v>92.968000000000004</v>
      </c>
      <c r="P31">
        <v>13.5</v>
      </c>
      <c r="Q31">
        <v>30</v>
      </c>
      <c r="R31">
        <v>21.8</v>
      </c>
      <c r="S31">
        <v>5.61</v>
      </c>
      <c r="T31" s="16">
        <v>6</v>
      </c>
      <c r="U31" s="23">
        <f t="shared" si="1"/>
        <v>965</v>
      </c>
      <c r="V31" s="5"/>
      <c r="W31" s="107">
        <v>41829.387048611112</v>
      </c>
      <c r="X31" s="103">
        <v>15815</v>
      </c>
      <c r="Y31" s="106">
        <f t="shared" si="0"/>
        <v>-99.215453409888013</v>
      </c>
    </row>
    <row r="32" spans="1:25">
      <c r="A32" s="16">
        <v>6</v>
      </c>
      <c r="B32" t="s">
        <v>148</v>
      </c>
      <c r="C32" t="s">
        <v>13</v>
      </c>
      <c r="D32" s="142">
        <v>2014849</v>
      </c>
      <c r="E32">
        <v>670200</v>
      </c>
      <c r="F32">
        <v>7.3577700000000004</v>
      </c>
      <c r="G32">
        <v>1</v>
      </c>
      <c r="H32">
        <v>90.126999999999995</v>
      </c>
      <c r="I32">
        <v>24.1</v>
      </c>
      <c r="J32">
        <v>96.6</v>
      </c>
      <c r="K32">
        <v>252.1</v>
      </c>
      <c r="L32">
        <v>1.0132000000000001</v>
      </c>
      <c r="M32">
        <v>87.287000000000006</v>
      </c>
      <c r="N32">
        <v>92.587999999999994</v>
      </c>
      <c r="O32">
        <v>92.335999999999999</v>
      </c>
      <c r="P32">
        <v>16.600000000000001</v>
      </c>
      <c r="Q32">
        <v>28</v>
      </c>
      <c r="R32">
        <v>22.6</v>
      </c>
      <c r="S32">
        <v>5.63</v>
      </c>
      <c r="T32" s="16">
        <v>5</v>
      </c>
      <c r="U32" s="23">
        <f t="shared" si="1"/>
        <v>2273</v>
      </c>
      <c r="V32" s="5"/>
      <c r="W32" s="107">
        <v>41799.407349537039</v>
      </c>
      <c r="X32" s="103">
        <v>14849</v>
      </c>
      <c r="Y32" s="106">
        <f t="shared" si="0"/>
        <v>-99.263021695422339</v>
      </c>
    </row>
    <row r="33" spans="1:25">
      <c r="A33" s="16">
        <v>5</v>
      </c>
      <c r="B33" t="s">
        <v>149</v>
      </c>
      <c r="C33" t="s">
        <v>13</v>
      </c>
      <c r="D33" s="142">
        <v>2012576</v>
      </c>
      <c r="E33">
        <v>669880</v>
      </c>
      <c r="F33">
        <v>7.1170989999999996</v>
      </c>
      <c r="G33">
        <v>1</v>
      </c>
      <c r="H33">
        <v>89.024000000000001</v>
      </c>
      <c r="I33">
        <v>24.5</v>
      </c>
      <c r="J33">
        <v>117.8</v>
      </c>
      <c r="K33">
        <v>291.7</v>
      </c>
      <c r="L33">
        <v>1.0123</v>
      </c>
      <c r="M33">
        <v>85.748999999999995</v>
      </c>
      <c r="N33">
        <v>91.427999999999997</v>
      </c>
      <c r="O33">
        <v>89.876999999999995</v>
      </c>
      <c r="P33">
        <v>18.600000000000001</v>
      </c>
      <c r="Q33">
        <v>28.4</v>
      </c>
      <c r="R33">
        <v>25.1</v>
      </c>
      <c r="S33">
        <v>5.62</v>
      </c>
      <c r="T33" s="16">
        <v>4</v>
      </c>
      <c r="U33" s="23">
        <f t="shared" si="1"/>
        <v>2785</v>
      </c>
      <c r="V33" s="5"/>
      <c r="W33" s="107">
        <v>41768.391006944446</v>
      </c>
      <c r="X33" s="103">
        <v>12576</v>
      </c>
      <c r="Y33" s="106">
        <f t="shared" si="0"/>
        <v>-99.375129187667937</v>
      </c>
    </row>
    <row r="34" spans="1:25">
      <c r="A34" s="16">
        <v>4</v>
      </c>
      <c r="B34" t="s">
        <v>150</v>
      </c>
      <c r="C34" t="s">
        <v>13</v>
      </c>
      <c r="D34" s="142">
        <v>2009791</v>
      </c>
      <c r="E34">
        <v>669484</v>
      </c>
      <c r="F34">
        <v>6.8324990000000003</v>
      </c>
      <c r="G34">
        <v>1</v>
      </c>
      <c r="H34">
        <v>89.245999999999995</v>
      </c>
      <c r="I34">
        <v>24</v>
      </c>
      <c r="J34">
        <v>114.4</v>
      </c>
      <c r="K34">
        <v>291</v>
      </c>
      <c r="L34">
        <v>1.0118</v>
      </c>
      <c r="M34">
        <v>85.900999999999996</v>
      </c>
      <c r="N34">
        <v>91.847999999999999</v>
      </c>
      <c r="O34">
        <v>85.900999999999996</v>
      </c>
      <c r="P34">
        <v>17.7</v>
      </c>
      <c r="Q34">
        <v>27</v>
      </c>
      <c r="R34">
        <v>25.3</v>
      </c>
      <c r="S34">
        <v>5.62</v>
      </c>
      <c r="T34" s="16">
        <v>3</v>
      </c>
      <c r="U34" s="23">
        <f t="shared" si="1"/>
        <v>2719</v>
      </c>
      <c r="V34" s="5"/>
      <c r="W34" s="107">
        <v>41738.385000000002</v>
      </c>
      <c r="X34" s="103">
        <v>9791</v>
      </c>
      <c r="Y34" s="106">
        <f t="shared" si="0"/>
        <v>-99.512834916665469</v>
      </c>
    </row>
    <row r="35" spans="1:25">
      <c r="A35" s="16">
        <v>3</v>
      </c>
      <c r="B35" t="s">
        <v>151</v>
      </c>
      <c r="C35" t="s">
        <v>13</v>
      </c>
      <c r="D35" s="142">
        <v>2007072</v>
      </c>
      <c r="E35">
        <v>669099</v>
      </c>
      <c r="F35">
        <v>6.934234</v>
      </c>
      <c r="G35">
        <v>1</v>
      </c>
      <c r="H35">
        <v>90.622</v>
      </c>
      <c r="I35">
        <v>24.8</v>
      </c>
      <c r="J35">
        <v>116.2</v>
      </c>
      <c r="K35">
        <v>305.60000000000002</v>
      </c>
      <c r="L35">
        <v>1.012</v>
      </c>
      <c r="M35">
        <v>86.956000000000003</v>
      </c>
      <c r="N35">
        <v>92.945999999999998</v>
      </c>
      <c r="O35">
        <v>87.277000000000001</v>
      </c>
      <c r="P35">
        <v>19.100000000000001</v>
      </c>
      <c r="Q35">
        <v>29.4</v>
      </c>
      <c r="R35">
        <v>25.1</v>
      </c>
      <c r="S35">
        <v>5.62</v>
      </c>
      <c r="T35" s="16">
        <v>2</v>
      </c>
      <c r="U35" s="23">
        <f t="shared" si="1"/>
        <v>2739</v>
      </c>
      <c r="V35" s="5"/>
      <c r="W35" s="107">
        <v>41707.411828703705</v>
      </c>
      <c r="X35" s="103">
        <v>7072</v>
      </c>
      <c r="Y35" s="106">
        <f>((X35*100)/D35)-100</f>
        <v>-99.647645924012693</v>
      </c>
    </row>
    <row r="36" spans="1:25">
      <c r="A36" s="16">
        <v>2</v>
      </c>
      <c r="B36" t="s">
        <v>152</v>
      </c>
      <c r="C36" t="s">
        <v>13</v>
      </c>
      <c r="D36" s="142">
        <v>2004333</v>
      </c>
      <c r="E36">
        <v>668715</v>
      </c>
      <c r="F36">
        <v>7.1270049999999996</v>
      </c>
      <c r="G36">
        <v>1</v>
      </c>
      <c r="H36">
        <v>89.828999999999994</v>
      </c>
      <c r="I36">
        <v>25.3</v>
      </c>
      <c r="J36">
        <v>131.9</v>
      </c>
      <c r="K36">
        <v>349.9</v>
      </c>
      <c r="L36">
        <v>1.0124</v>
      </c>
      <c r="M36">
        <v>86.635999999999996</v>
      </c>
      <c r="N36">
        <v>92.313999999999993</v>
      </c>
      <c r="O36">
        <v>90.031999999999996</v>
      </c>
      <c r="P36">
        <v>18.8</v>
      </c>
      <c r="Q36">
        <v>29.4</v>
      </c>
      <c r="R36">
        <v>25.2</v>
      </c>
      <c r="S36">
        <v>5.62</v>
      </c>
      <c r="T36" s="16">
        <v>1</v>
      </c>
      <c r="U36" s="23">
        <f t="shared" si="1"/>
        <v>3133</v>
      </c>
      <c r="V36" s="5"/>
      <c r="W36" s="107">
        <v>41679.392071759263</v>
      </c>
      <c r="X36" s="103">
        <v>4333</v>
      </c>
      <c r="Y36" s="106">
        <f t="shared" ref="Y36:Y37" si="2">((X36*100)/D36)-100</f>
        <v>-99.783818357528418</v>
      </c>
    </row>
    <row r="37" spans="1:25">
      <c r="A37" s="16">
        <v>1</v>
      </c>
      <c r="B37" t="s">
        <v>138</v>
      </c>
      <c r="C37" t="s">
        <v>13</v>
      </c>
      <c r="D37" s="142">
        <v>2001200</v>
      </c>
      <c r="E37">
        <v>668272</v>
      </c>
      <c r="F37">
        <v>7.1087809999999996</v>
      </c>
      <c r="G37">
        <v>1</v>
      </c>
      <c r="H37">
        <v>92.19</v>
      </c>
      <c r="I37">
        <v>25.8</v>
      </c>
      <c r="J37">
        <v>48.2</v>
      </c>
      <c r="K37">
        <v>309.3</v>
      </c>
      <c r="L37">
        <v>1.0123</v>
      </c>
      <c r="M37">
        <v>88.817999999999998</v>
      </c>
      <c r="N37">
        <v>94.221999999999994</v>
      </c>
      <c r="O37">
        <v>89.837000000000003</v>
      </c>
      <c r="P37">
        <v>16.7</v>
      </c>
      <c r="Q37">
        <v>38.4</v>
      </c>
      <c r="R37">
        <v>25.4</v>
      </c>
      <c r="S37">
        <v>5.62</v>
      </c>
      <c r="T37" s="1"/>
      <c r="U37" s="26"/>
      <c r="V37" s="5"/>
      <c r="W37" s="107">
        <v>41648.384120370371</v>
      </c>
      <c r="X37" s="103">
        <v>1200</v>
      </c>
      <c r="Y37" s="106">
        <f t="shared" si="2"/>
        <v>-99.940035978412951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9"/>
      <c r="X38" s="199"/>
      <c r="Y38" s="199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9"/>
      <c r="X39" s="199"/>
      <c r="Y39" s="199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9"/>
      <c r="X40" s="199"/>
      <c r="Y40" s="199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9"/>
      <c r="X41" s="199"/>
      <c r="Y41" s="199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48"/>
  <sheetViews>
    <sheetView view="pageBreakPreview" topLeftCell="A16" zoomScale="80" zoomScaleNormal="100" zoomScaleSheetLayoutView="80" workbookViewId="0">
      <selection activeCell="I36" sqref="I36"/>
    </sheetView>
  </sheetViews>
  <sheetFormatPr baseColWidth="10" defaultRowHeight="15"/>
  <cols>
    <col min="1" max="1" width="5.7109375" customWidth="1"/>
    <col min="3" max="8" width="11.5703125" bestFit="1" customWidth="1"/>
    <col min="9" max="9" width="13.140625" bestFit="1" customWidth="1"/>
    <col min="10" max="11" width="11.5703125" bestFit="1" customWidth="1"/>
    <col min="12" max="12" width="14" customWidth="1"/>
    <col min="13" max="13" width="3.85546875" customWidth="1"/>
    <col min="14" max="14" width="14" customWidth="1"/>
    <col min="15" max="15" width="4.28515625" bestFit="1" customWidth="1"/>
    <col min="16" max="16" width="24.42578125" bestFit="1" customWidth="1"/>
    <col min="18" max="18" width="7.7109375" bestFit="1" customWidth="1"/>
    <col min="20" max="20" width="17.140625" bestFit="1" customWidth="1"/>
  </cols>
  <sheetData>
    <row r="1" spans="1:18" ht="15.75">
      <c r="A1" s="33" t="s">
        <v>52</v>
      </c>
      <c r="B1" s="34"/>
      <c r="C1" s="35"/>
      <c r="D1" s="35"/>
      <c r="E1" s="35"/>
      <c r="F1" s="35"/>
      <c r="G1" s="35"/>
      <c r="H1" s="4"/>
      <c r="I1" s="4"/>
      <c r="J1" s="4"/>
      <c r="K1" s="4"/>
      <c r="L1" s="4"/>
      <c r="M1" s="4"/>
      <c r="N1" s="4"/>
      <c r="O1" s="4"/>
      <c r="P1" s="161" t="s">
        <v>135</v>
      </c>
      <c r="Q1" s="161" t="s">
        <v>136</v>
      </c>
      <c r="R1" s="164" t="s">
        <v>137</v>
      </c>
    </row>
    <row r="2" spans="1:18" ht="15.75">
      <c r="A2" s="4"/>
      <c r="B2" s="34"/>
      <c r="C2" s="35"/>
      <c r="D2" s="35"/>
      <c r="E2" s="35"/>
      <c r="F2" s="35"/>
      <c r="G2" s="35"/>
      <c r="H2" s="4"/>
      <c r="I2" s="4"/>
      <c r="J2" s="4"/>
      <c r="K2" s="9"/>
      <c r="L2" s="6"/>
      <c r="M2" s="10" t="s">
        <v>20</v>
      </c>
      <c r="N2" s="36">
        <f>SUM(N8:N38)</f>
        <v>3066759.2829999998</v>
      </c>
      <c r="O2" s="8" t="s">
        <v>7</v>
      </c>
      <c r="P2" s="162"/>
      <c r="Q2" s="162"/>
      <c r="R2" s="165"/>
    </row>
    <row r="3" spans="1:18" ht="15" customHeight="1">
      <c r="A3" s="4"/>
      <c r="B3" s="4"/>
      <c r="C3" s="4"/>
      <c r="D3" s="4"/>
      <c r="E3" s="4"/>
      <c r="F3" s="4"/>
      <c r="G3" s="37"/>
      <c r="H3" s="37"/>
      <c r="I3" s="38" t="s">
        <v>22</v>
      </c>
      <c r="J3" s="37"/>
      <c r="K3" s="4"/>
      <c r="L3" s="4"/>
      <c r="M3" s="4"/>
      <c r="N3" s="4"/>
      <c r="O3" s="1"/>
      <c r="P3" s="162"/>
      <c r="Q3" s="162"/>
      <c r="R3" s="165"/>
    </row>
    <row r="4" spans="1:18" ht="16.5" customHeight="1">
      <c r="A4" s="4"/>
      <c r="B4" s="4" t="s">
        <v>53</v>
      </c>
      <c r="C4" s="4"/>
      <c r="D4" s="4"/>
      <c r="E4" s="4"/>
      <c r="F4" s="4"/>
      <c r="G4" s="37"/>
      <c r="H4" s="37"/>
      <c r="I4" s="39" t="s">
        <v>54</v>
      </c>
      <c r="J4" s="37"/>
      <c r="K4" s="4"/>
      <c r="L4" s="9"/>
      <c r="M4" s="7" t="s">
        <v>17</v>
      </c>
      <c r="N4" s="40">
        <f>MAX(N8:N38)</f>
        <v>232929.12299999999</v>
      </c>
      <c r="O4" s="8" t="s">
        <v>7</v>
      </c>
      <c r="P4" s="162"/>
      <c r="Q4" s="162"/>
      <c r="R4" s="165"/>
    </row>
    <row r="5" spans="1:18">
      <c r="A5" s="4"/>
      <c r="B5" s="4" t="s">
        <v>55</v>
      </c>
      <c r="C5" s="4"/>
      <c r="D5" s="4"/>
      <c r="E5" s="41" t="s">
        <v>56</v>
      </c>
      <c r="F5" s="41" t="s">
        <v>50</v>
      </c>
      <c r="G5" s="4"/>
      <c r="H5" s="4"/>
      <c r="I5" s="39" t="s">
        <v>57</v>
      </c>
      <c r="J5" s="41" t="s">
        <v>58</v>
      </c>
      <c r="K5" s="4"/>
      <c r="L5" s="4"/>
      <c r="M5" s="4"/>
      <c r="N5" s="4"/>
      <c r="O5" s="4"/>
      <c r="P5" s="163"/>
      <c r="Q5" s="163"/>
      <c r="R5" s="166"/>
    </row>
    <row r="6" spans="1:18">
      <c r="A6" s="4"/>
      <c r="B6" s="11" t="s">
        <v>59</v>
      </c>
      <c r="C6" s="11" t="s">
        <v>60</v>
      </c>
      <c r="D6" s="11" t="s">
        <v>60</v>
      </c>
      <c r="E6" s="11" t="s">
        <v>60</v>
      </c>
      <c r="F6" s="11" t="s">
        <v>60</v>
      </c>
      <c r="G6" s="11" t="s">
        <v>60</v>
      </c>
      <c r="H6" s="11" t="s">
        <v>60</v>
      </c>
      <c r="I6" s="39" t="s">
        <v>60</v>
      </c>
      <c r="J6" s="11" t="s">
        <v>60</v>
      </c>
      <c r="K6" s="11" t="s">
        <v>61</v>
      </c>
      <c r="L6" s="11" t="s">
        <v>62</v>
      </c>
      <c r="M6" s="4"/>
      <c r="N6" s="4"/>
      <c r="O6" s="4"/>
      <c r="P6" s="101"/>
      <c r="Q6" s="101"/>
      <c r="R6" s="110"/>
    </row>
    <row r="7" spans="1:18">
      <c r="A7" s="19" t="s">
        <v>48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2" t="s">
        <v>70</v>
      </c>
      <c r="J7" s="4" t="s">
        <v>71</v>
      </c>
      <c r="K7" s="4" t="s">
        <v>72</v>
      </c>
      <c r="L7" s="4" t="s">
        <v>63</v>
      </c>
      <c r="M7" s="41" t="s">
        <v>48</v>
      </c>
      <c r="N7" s="20" t="s">
        <v>73</v>
      </c>
      <c r="O7" s="41"/>
      <c r="P7" s="101"/>
      <c r="Q7" s="101"/>
      <c r="R7" s="110"/>
    </row>
    <row r="8" spans="1:18">
      <c r="A8" s="21">
        <v>31</v>
      </c>
      <c r="M8" s="11">
        <v>31</v>
      </c>
      <c r="N8" s="43">
        <f>I8*1000</f>
        <v>0</v>
      </c>
      <c r="O8" s="11"/>
      <c r="P8" s="101"/>
      <c r="Q8" s="101"/>
      <c r="R8" s="110" t="e">
        <f t="shared" ref="R8:R34" si="0">((Q8*100)/N8)</f>
        <v>#DIV/0!</v>
      </c>
    </row>
    <row r="9" spans="1:18">
      <c r="A9" s="11">
        <v>30</v>
      </c>
      <c r="B9" t="s">
        <v>198</v>
      </c>
      <c r="C9">
        <v>1440.0017089999999</v>
      </c>
      <c r="D9">
        <v>1.7846960000000001</v>
      </c>
      <c r="E9">
        <v>5699.3471680000002</v>
      </c>
      <c r="F9">
        <v>23.252140000000001</v>
      </c>
      <c r="G9">
        <v>65.132071999999994</v>
      </c>
      <c r="H9">
        <v>1.8048580000000001</v>
      </c>
      <c r="I9">
        <v>117.53523300000001</v>
      </c>
      <c r="J9">
        <v>4219.75</v>
      </c>
      <c r="K9">
        <v>12.879686</v>
      </c>
      <c r="L9" t="s">
        <v>198</v>
      </c>
      <c r="M9" s="11">
        <v>30</v>
      </c>
      <c r="N9" s="43">
        <f>I9*1000</f>
        <v>117535.23300000001</v>
      </c>
      <c r="O9" s="11"/>
      <c r="P9" s="104"/>
      <c r="Q9" s="104"/>
      <c r="R9" s="110">
        <f t="shared" si="0"/>
        <v>0</v>
      </c>
    </row>
    <row r="10" spans="1:18">
      <c r="A10" s="11">
        <v>29</v>
      </c>
      <c r="B10" t="s">
        <v>199</v>
      </c>
      <c r="C10">
        <v>1439.9982910000001</v>
      </c>
      <c r="D10">
        <v>1.7981609999999999</v>
      </c>
      <c r="E10">
        <v>5658.4028319999998</v>
      </c>
      <c r="F10">
        <v>23.121884999999999</v>
      </c>
      <c r="G10">
        <v>64.676460000000006</v>
      </c>
      <c r="H10">
        <v>1.8218049999999999</v>
      </c>
      <c r="I10">
        <v>117.64415</v>
      </c>
      <c r="J10">
        <v>4223.6606449999999</v>
      </c>
      <c r="K10">
        <v>12.762281</v>
      </c>
      <c r="L10" t="s">
        <v>199</v>
      </c>
      <c r="M10" s="11">
        <v>29</v>
      </c>
      <c r="N10" s="43">
        <f>I10*1000</f>
        <v>117644.15</v>
      </c>
      <c r="O10" s="11"/>
      <c r="P10" s="104"/>
      <c r="Q10" s="104"/>
      <c r="R10" s="110">
        <f t="shared" si="0"/>
        <v>0</v>
      </c>
    </row>
    <row r="11" spans="1:18">
      <c r="A11" s="21">
        <v>28</v>
      </c>
      <c r="B11" t="s">
        <v>200</v>
      </c>
      <c r="C11">
        <v>1439.9998780000001</v>
      </c>
      <c r="D11">
        <v>1.3053319999999999</v>
      </c>
      <c r="E11">
        <v>5722.7163090000004</v>
      </c>
      <c r="F11">
        <v>23.226569999999999</v>
      </c>
      <c r="G11">
        <v>65.439414999999997</v>
      </c>
      <c r="H11">
        <v>1.3371729999999999</v>
      </c>
      <c r="I11">
        <v>87.588104000000001</v>
      </c>
      <c r="J11">
        <v>3144.588135</v>
      </c>
      <c r="K11">
        <v>12.783175</v>
      </c>
      <c r="L11" t="s">
        <v>200</v>
      </c>
      <c r="M11" s="11">
        <v>28</v>
      </c>
      <c r="N11" s="43">
        <f>I11*1000</f>
        <v>87588.104000000007</v>
      </c>
      <c r="O11" s="11"/>
      <c r="P11" s="104"/>
      <c r="Q11" s="104"/>
      <c r="R11" s="110">
        <f t="shared" si="0"/>
        <v>0</v>
      </c>
    </row>
    <row r="12" spans="1:18">
      <c r="A12" s="11">
        <v>27</v>
      </c>
      <c r="B12" t="s">
        <v>201</v>
      </c>
      <c r="C12">
        <v>1439.818726</v>
      </c>
      <c r="D12">
        <v>1.4095260000000001</v>
      </c>
      <c r="E12">
        <v>5776.5512699999999</v>
      </c>
      <c r="F12">
        <v>23.220268000000001</v>
      </c>
      <c r="G12">
        <v>66.111221</v>
      </c>
      <c r="H12">
        <v>1.43946</v>
      </c>
      <c r="I12">
        <v>95.084243999999998</v>
      </c>
      <c r="J12">
        <v>3413.7143550000001</v>
      </c>
      <c r="K12">
        <v>12.827037000000001</v>
      </c>
      <c r="L12" t="s">
        <v>201</v>
      </c>
      <c r="M12" s="11">
        <v>27</v>
      </c>
      <c r="N12" s="43">
        <f>I12*1000</f>
        <v>95084.243999999992</v>
      </c>
      <c r="O12" s="11"/>
      <c r="P12" s="104"/>
      <c r="Q12" s="104"/>
      <c r="R12" s="110">
        <f t="shared" si="0"/>
        <v>0</v>
      </c>
    </row>
    <row r="13" spans="1:18">
      <c r="A13" s="11">
        <v>26</v>
      </c>
      <c r="B13" s="156" t="s">
        <v>202</v>
      </c>
      <c r="C13" s="156">
        <v>1761.875</v>
      </c>
      <c r="D13" s="156">
        <v>1.7279260000000001</v>
      </c>
      <c r="E13" s="156">
        <v>5722.794922</v>
      </c>
      <c r="F13" s="156">
        <v>23.270987999999999</v>
      </c>
      <c r="G13" s="156">
        <v>65.422820999999999</v>
      </c>
      <c r="H13" s="156">
        <v>1.7499210000000001</v>
      </c>
      <c r="I13" s="156">
        <v>232.929123</v>
      </c>
      <c r="J13" s="156">
        <v>8362.6210940000001</v>
      </c>
      <c r="K13" s="156">
        <v>12.696835999999999</v>
      </c>
      <c r="L13" s="156" t="s">
        <v>202</v>
      </c>
      <c r="M13" s="11">
        <v>26</v>
      </c>
      <c r="N13" s="154">
        <f t="shared" ref="N13" si="1">I13*1000</f>
        <v>232929.12299999999</v>
      </c>
      <c r="O13" s="11"/>
      <c r="P13" s="104"/>
      <c r="Q13" s="104"/>
      <c r="R13" s="110">
        <f t="shared" si="0"/>
        <v>0</v>
      </c>
    </row>
    <row r="14" spans="1:18">
      <c r="A14" s="11">
        <v>25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1">
        <v>25</v>
      </c>
      <c r="N14" s="155">
        <f t="shared" ref="N14:N25" si="2">I14*1000</f>
        <v>0</v>
      </c>
      <c r="O14" s="11"/>
      <c r="P14" s="104"/>
      <c r="Q14" s="104"/>
      <c r="R14" s="110" t="e">
        <f t="shared" si="0"/>
        <v>#DIV/0!</v>
      </c>
    </row>
    <row r="15" spans="1:18">
      <c r="A15" s="11">
        <v>24</v>
      </c>
      <c r="B15" t="s">
        <v>203</v>
      </c>
      <c r="C15">
        <v>1440</v>
      </c>
      <c r="D15">
        <v>1.7682150000000001</v>
      </c>
      <c r="E15">
        <v>5661.8852539999998</v>
      </c>
      <c r="F15">
        <v>23.095435999999999</v>
      </c>
      <c r="G15">
        <v>64.716590999999994</v>
      </c>
      <c r="H15">
        <v>1.7889060000000001</v>
      </c>
      <c r="I15">
        <v>115.768456</v>
      </c>
      <c r="J15">
        <v>4156.3193359999996</v>
      </c>
      <c r="K15">
        <v>12.310750000000001</v>
      </c>
      <c r="L15" t="s">
        <v>203</v>
      </c>
      <c r="M15" s="11">
        <v>24</v>
      </c>
      <c r="N15" s="43">
        <f t="shared" si="2"/>
        <v>115768.45600000001</v>
      </c>
      <c r="O15" s="11"/>
      <c r="P15" s="104"/>
      <c r="Q15" s="104"/>
      <c r="R15" s="110">
        <f t="shared" si="0"/>
        <v>0</v>
      </c>
    </row>
    <row r="16" spans="1:18">
      <c r="A16" s="11">
        <v>23</v>
      </c>
      <c r="B16" t="s">
        <v>204</v>
      </c>
      <c r="C16">
        <v>1440</v>
      </c>
      <c r="D16">
        <v>1.937894</v>
      </c>
      <c r="E16">
        <v>5703.857422</v>
      </c>
      <c r="F16">
        <v>23.124365000000001</v>
      </c>
      <c r="G16">
        <v>65.231453000000002</v>
      </c>
      <c r="H16">
        <v>1.9578880000000001</v>
      </c>
      <c r="I16">
        <v>127.65578499999999</v>
      </c>
      <c r="J16">
        <v>4583.0981449999999</v>
      </c>
      <c r="K16">
        <v>12.319648000000001</v>
      </c>
      <c r="L16" t="s">
        <v>204</v>
      </c>
      <c r="M16" s="11">
        <v>23</v>
      </c>
      <c r="N16" s="43">
        <f t="shared" si="2"/>
        <v>127655.78499999999</v>
      </c>
      <c r="O16" s="11"/>
      <c r="P16" s="104"/>
      <c r="Q16" s="104"/>
      <c r="R16" s="110">
        <f t="shared" si="0"/>
        <v>0</v>
      </c>
    </row>
    <row r="17" spans="1:22">
      <c r="A17" s="11">
        <v>22</v>
      </c>
      <c r="B17" t="s">
        <v>205</v>
      </c>
      <c r="C17">
        <v>1439.64978</v>
      </c>
      <c r="D17">
        <v>1.9228559999999999</v>
      </c>
      <c r="E17">
        <v>5623.4819340000004</v>
      </c>
      <c r="F17">
        <v>23.127044999999999</v>
      </c>
      <c r="G17">
        <v>64.232185000000001</v>
      </c>
      <c r="H17">
        <v>1.942971</v>
      </c>
      <c r="I17">
        <v>124.753311</v>
      </c>
      <c r="J17">
        <v>4478.8935549999997</v>
      </c>
      <c r="K17">
        <v>12.235984999999999</v>
      </c>
      <c r="L17" t="s">
        <v>205</v>
      </c>
      <c r="M17" s="11">
        <v>22</v>
      </c>
      <c r="N17" s="43">
        <f t="shared" si="2"/>
        <v>124753.311</v>
      </c>
      <c r="O17" s="11"/>
      <c r="P17" s="104"/>
      <c r="Q17" s="104"/>
      <c r="R17" s="110">
        <f t="shared" si="0"/>
        <v>0</v>
      </c>
    </row>
    <row r="18" spans="1:22">
      <c r="A18" s="21">
        <v>21</v>
      </c>
      <c r="B18" t="s">
        <v>206</v>
      </c>
      <c r="C18">
        <v>1440</v>
      </c>
      <c r="D18">
        <v>1.4263779999999999</v>
      </c>
      <c r="E18">
        <v>5480.9736329999996</v>
      </c>
      <c r="F18">
        <v>23.048331999999998</v>
      </c>
      <c r="G18">
        <v>62.477184000000001</v>
      </c>
      <c r="H18">
        <v>1.4582139999999999</v>
      </c>
      <c r="I18">
        <v>91.118599000000003</v>
      </c>
      <c r="J18">
        <v>3271.3400879999999</v>
      </c>
      <c r="K18">
        <v>12.303535</v>
      </c>
      <c r="L18" t="s">
        <v>206</v>
      </c>
      <c r="M18" s="11">
        <v>21</v>
      </c>
      <c r="N18" s="43">
        <f t="shared" si="2"/>
        <v>91118.599000000002</v>
      </c>
      <c r="O18" s="11"/>
      <c r="P18" s="104"/>
      <c r="Q18" s="104"/>
      <c r="R18" s="110">
        <f t="shared" si="0"/>
        <v>0</v>
      </c>
    </row>
    <row r="19" spans="1:22">
      <c r="A19" s="11">
        <v>20</v>
      </c>
      <c r="B19" t="s">
        <v>207</v>
      </c>
      <c r="C19">
        <v>1440</v>
      </c>
      <c r="D19">
        <v>1.4399200000000001</v>
      </c>
      <c r="E19">
        <v>5644.1889650000003</v>
      </c>
      <c r="F19">
        <v>23.010114999999999</v>
      </c>
      <c r="G19">
        <v>64.526084999999995</v>
      </c>
      <c r="H19">
        <v>1.467033</v>
      </c>
      <c r="I19">
        <v>94.593124000000003</v>
      </c>
      <c r="J19">
        <v>3396.0822750000002</v>
      </c>
      <c r="K19">
        <v>12.201948</v>
      </c>
      <c r="L19" t="s">
        <v>207</v>
      </c>
      <c r="M19" s="11">
        <v>20</v>
      </c>
      <c r="N19" s="43">
        <f t="shared" si="2"/>
        <v>94593.123999999996</v>
      </c>
      <c r="O19" s="11"/>
      <c r="P19" s="104"/>
      <c r="Q19" s="104"/>
      <c r="R19" s="110">
        <f t="shared" si="0"/>
        <v>0</v>
      </c>
    </row>
    <row r="20" spans="1:22">
      <c r="A20" s="11">
        <v>19</v>
      </c>
      <c r="B20" t="s">
        <v>208</v>
      </c>
      <c r="C20">
        <v>1440</v>
      </c>
      <c r="D20">
        <v>1.6656329999999999</v>
      </c>
      <c r="E20">
        <v>5701.5688479999999</v>
      </c>
      <c r="F20">
        <v>23.269957000000002</v>
      </c>
      <c r="G20">
        <v>65.157668999999999</v>
      </c>
      <c r="H20">
        <v>1.6912400000000001</v>
      </c>
      <c r="I20">
        <v>110.082397</v>
      </c>
      <c r="J20">
        <v>3952.1782229999999</v>
      </c>
      <c r="K20">
        <v>12.334398</v>
      </c>
      <c r="L20" t="s">
        <v>208</v>
      </c>
      <c r="M20" s="11">
        <v>19</v>
      </c>
      <c r="N20" s="43">
        <f t="shared" si="2"/>
        <v>110082.397</v>
      </c>
      <c r="O20" s="11"/>
      <c r="P20" s="125"/>
      <c r="Q20" s="125"/>
      <c r="R20" s="110">
        <f t="shared" si="0"/>
        <v>0</v>
      </c>
    </row>
    <row r="21" spans="1:22">
      <c r="A21" s="11">
        <v>18</v>
      </c>
      <c r="B21" t="s">
        <v>209</v>
      </c>
      <c r="C21">
        <v>1440</v>
      </c>
      <c r="D21">
        <v>1.898083</v>
      </c>
      <c r="E21">
        <v>5691.3745120000003</v>
      </c>
      <c r="F21">
        <v>23.182119</v>
      </c>
      <c r="G21">
        <v>65.060623000000007</v>
      </c>
      <c r="H21">
        <v>1.916874</v>
      </c>
      <c r="I21">
        <v>124.695824</v>
      </c>
      <c r="J21">
        <v>4476.8295900000003</v>
      </c>
      <c r="K21">
        <v>12.281832</v>
      </c>
      <c r="L21" t="s">
        <v>209</v>
      </c>
      <c r="M21" s="11">
        <v>18</v>
      </c>
      <c r="N21" s="43">
        <f t="shared" si="2"/>
        <v>124695.82400000001</v>
      </c>
      <c r="O21" s="11"/>
      <c r="P21" s="104"/>
      <c r="Q21" s="104"/>
      <c r="R21" s="110">
        <f t="shared" si="0"/>
        <v>0</v>
      </c>
    </row>
    <row r="22" spans="1:22">
      <c r="A22" s="11">
        <v>17</v>
      </c>
      <c r="B22" t="s">
        <v>210</v>
      </c>
      <c r="C22">
        <v>1440</v>
      </c>
      <c r="D22">
        <v>1.816452</v>
      </c>
      <c r="E22">
        <v>5724.1694340000004</v>
      </c>
      <c r="F22">
        <v>23.170601000000001</v>
      </c>
      <c r="G22">
        <v>65.470284000000007</v>
      </c>
      <c r="H22">
        <v>1.8360350000000001</v>
      </c>
      <c r="I22">
        <v>120.224564</v>
      </c>
      <c r="J22">
        <v>4316.3022460000002</v>
      </c>
      <c r="K22">
        <v>12.321410999999999</v>
      </c>
      <c r="L22" t="s">
        <v>210</v>
      </c>
      <c r="M22" s="11">
        <v>17</v>
      </c>
      <c r="N22" s="43">
        <f t="shared" si="2"/>
        <v>120224.564</v>
      </c>
      <c r="O22" s="11"/>
      <c r="P22" s="104"/>
      <c r="Q22" s="104"/>
      <c r="R22" s="110">
        <f t="shared" si="0"/>
        <v>0</v>
      </c>
    </row>
    <row r="23" spans="1:22">
      <c r="A23" s="11">
        <v>16</v>
      </c>
      <c r="B23" t="s">
        <v>211</v>
      </c>
      <c r="C23">
        <v>1408.309448</v>
      </c>
      <c r="D23">
        <v>1.053793</v>
      </c>
      <c r="E23">
        <v>5569.9833980000003</v>
      </c>
      <c r="F23">
        <v>23.009454999999999</v>
      </c>
      <c r="G23">
        <v>63.600464000000002</v>
      </c>
      <c r="H23">
        <v>1.091226</v>
      </c>
      <c r="I23">
        <v>68.086815000000001</v>
      </c>
      <c r="J23">
        <v>2444.4526369999999</v>
      </c>
      <c r="K23">
        <v>12.519258000000001</v>
      </c>
      <c r="L23" t="s">
        <v>211</v>
      </c>
      <c r="M23" s="11">
        <v>16</v>
      </c>
      <c r="N23" s="43">
        <f t="shared" si="2"/>
        <v>68086.815000000002</v>
      </c>
      <c r="O23" s="11"/>
      <c r="P23" s="104"/>
      <c r="Q23" s="104"/>
      <c r="R23" s="110">
        <f t="shared" si="0"/>
        <v>0</v>
      </c>
      <c r="T23" s="121"/>
      <c r="U23" s="121"/>
      <c r="V23" s="121"/>
    </row>
    <row r="24" spans="1:22">
      <c r="A24" s="11">
        <v>15</v>
      </c>
      <c r="B24" t="s">
        <v>212</v>
      </c>
      <c r="C24">
        <v>1312.8945309999999</v>
      </c>
      <c r="D24">
        <v>0.90092899999999998</v>
      </c>
      <c r="E24">
        <v>5520.9008789999998</v>
      </c>
      <c r="F24">
        <v>22.771767000000001</v>
      </c>
      <c r="G24">
        <v>63.060284000000003</v>
      </c>
      <c r="H24">
        <v>0.93085600000000002</v>
      </c>
      <c r="I24">
        <v>53.527607000000003</v>
      </c>
      <c r="J24">
        <v>1921.748169</v>
      </c>
      <c r="K24">
        <v>12.486694</v>
      </c>
      <c r="L24" t="s">
        <v>212</v>
      </c>
      <c r="M24" s="11">
        <v>15</v>
      </c>
      <c r="N24" s="43">
        <f t="shared" si="2"/>
        <v>53527.607000000004</v>
      </c>
      <c r="O24" s="11"/>
      <c r="P24" s="104"/>
      <c r="Q24" s="104"/>
      <c r="R24" s="110">
        <f t="shared" si="0"/>
        <v>0</v>
      </c>
      <c r="T24" s="122"/>
      <c r="U24" s="122"/>
      <c r="V24" s="121"/>
    </row>
    <row r="25" spans="1:22">
      <c r="A25" s="21">
        <v>14</v>
      </c>
      <c r="B25" t="s">
        <v>191</v>
      </c>
      <c r="C25">
        <v>1439.687134</v>
      </c>
      <c r="D25">
        <v>1.170679</v>
      </c>
      <c r="E25">
        <v>5519.3544920000004</v>
      </c>
      <c r="F25">
        <v>22.853407000000001</v>
      </c>
      <c r="G25">
        <v>63.014938000000001</v>
      </c>
      <c r="H25">
        <v>1.2003870000000001</v>
      </c>
      <c r="I25">
        <v>75.590682999999999</v>
      </c>
      <c r="J25">
        <v>2713.8566890000002</v>
      </c>
      <c r="K25">
        <v>12.46255</v>
      </c>
      <c r="L25" t="s">
        <v>191</v>
      </c>
      <c r="M25" s="11">
        <v>14</v>
      </c>
      <c r="N25" s="43">
        <f t="shared" si="2"/>
        <v>75590.683000000005</v>
      </c>
      <c r="O25" s="11"/>
      <c r="P25" s="104"/>
      <c r="Q25" s="104"/>
      <c r="R25" s="110">
        <f t="shared" si="0"/>
        <v>0</v>
      </c>
      <c r="T25" s="122"/>
      <c r="U25" s="122"/>
      <c r="V25" s="121"/>
    </row>
    <row r="26" spans="1:22">
      <c r="A26" s="11">
        <v>13</v>
      </c>
      <c r="B26" t="s">
        <v>192</v>
      </c>
      <c r="C26">
        <v>1439.9342039999999</v>
      </c>
      <c r="D26">
        <v>1.2410479999999999</v>
      </c>
      <c r="E26">
        <v>5726.4609380000002</v>
      </c>
      <c r="F26">
        <v>22.980754999999998</v>
      </c>
      <c r="G26">
        <v>65.564400000000006</v>
      </c>
      <c r="H26">
        <v>1.271666</v>
      </c>
      <c r="I26">
        <v>83.334014999999994</v>
      </c>
      <c r="J26">
        <v>2991.8579100000002</v>
      </c>
      <c r="K26">
        <v>12.502903</v>
      </c>
      <c r="L26" t="s">
        <v>192</v>
      </c>
      <c r="M26" s="11">
        <v>13</v>
      </c>
      <c r="N26" s="43">
        <f t="shared" ref="N26:N37" si="3">I26*1000</f>
        <v>83334.014999999999</v>
      </c>
      <c r="O26" s="11"/>
      <c r="P26" s="104"/>
      <c r="Q26" s="104"/>
      <c r="R26" s="110">
        <f t="shared" si="0"/>
        <v>0</v>
      </c>
      <c r="T26" s="122"/>
      <c r="U26" s="122"/>
      <c r="V26" s="121"/>
    </row>
    <row r="27" spans="1:22">
      <c r="A27" s="11">
        <v>12</v>
      </c>
      <c r="B27" t="s">
        <v>193</v>
      </c>
      <c r="C27">
        <v>1440</v>
      </c>
      <c r="D27">
        <v>1.4919169999999999</v>
      </c>
      <c r="E27">
        <v>5719.0097660000001</v>
      </c>
      <c r="F27">
        <v>22.948789999999999</v>
      </c>
      <c r="G27">
        <v>65.478981000000005</v>
      </c>
      <c r="H27">
        <v>1.5195970000000001</v>
      </c>
      <c r="I27">
        <v>99.485939000000002</v>
      </c>
      <c r="J27">
        <v>3571.744385</v>
      </c>
      <c r="K27">
        <v>12.364841</v>
      </c>
      <c r="L27" t="s">
        <v>193</v>
      </c>
      <c r="M27" s="11">
        <v>12</v>
      </c>
      <c r="N27" s="43">
        <f t="shared" si="3"/>
        <v>99485.938999999998</v>
      </c>
      <c r="O27" s="11"/>
      <c r="P27" s="104"/>
      <c r="Q27" s="104"/>
      <c r="R27" s="110">
        <f t="shared" si="0"/>
        <v>0</v>
      </c>
      <c r="T27" s="122"/>
      <c r="U27" s="122"/>
      <c r="V27" s="121"/>
    </row>
    <row r="28" spans="1:22">
      <c r="A28" s="11">
        <v>11</v>
      </c>
      <c r="B28" t="s">
        <v>194</v>
      </c>
      <c r="C28">
        <v>1438.3668210000001</v>
      </c>
      <c r="D28">
        <v>1.800116</v>
      </c>
      <c r="E28">
        <v>5708.0034180000002</v>
      </c>
      <c r="F28">
        <v>22.922765999999999</v>
      </c>
      <c r="G28">
        <v>65.349425999999994</v>
      </c>
      <c r="H28">
        <v>1.820956</v>
      </c>
      <c r="I28">
        <v>118.823418</v>
      </c>
      <c r="J28">
        <v>4265.9985349999997</v>
      </c>
      <c r="K28">
        <v>12.320149000000001</v>
      </c>
      <c r="L28" t="s">
        <v>194</v>
      </c>
      <c r="M28" s="11">
        <v>11</v>
      </c>
      <c r="N28" s="43">
        <f t="shared" si="3"/>
        <v>118823.41800000001</v>
      </c>
      <c r="O28" s="11"/>
      <c r="P28" s="105"/>
      <c r="Q28" s="104"/>
      <c r="R28" s="110">
        <f t="shared" si="0"/>
        <v>0</v>
      </c>
      <c r="T28" s="122"/>
      <c r="U28" s="122"/>
      <c r="V28" s="121"/>
    </row>
    <row r="29" spans="1:22">
      <c r="A29" s="11">
        <v>10</v>
      </c>
      <c r="B29" t="s">
        <v>195</v>
      </c>
      <c r="C29">
        <v>1440</v>
      </c>
      <c r="D29">
        <v>1.7245710000000001</v>
      </c>
      <c r="E29">
        <v>5699.4541019999997</v>
      </c>
      <c r="F29">
        <v>22.872876999999999</v>
      </c>
      <c r="G29">
        <v>65.259299999999996</v>
      </c>
      <c r="H29">
        <v>1.7471159999999999</v>
      </c>
      <c r="I29">
        <v>113.96276899999999</v>
      </c>
      <c r="J29">
        <v>4091.491211</v>
      </c>
      <c r="K29">
        <v>12.345025</v>
      </c>
      <c r="L29" t="s">
        <v>195</v>
      </c>
      <c r="M29" s="11">
        <v>10</v>
      </c>
      <c r="N29" s="43">
        <f t="shared" si="3"/>
        <v>113962.769</v>
      </c>
      <c r="O29" s="11"/>
      <c r="P29" s="112"/>
      <c r="Q29" s="112"/>
      <c r="R29" s="110">
        <f t="shared" si="0"/>
        <v>0</v>
      </c>
      <c r="T29" s="122"/>
      <c r="U29" s="122"/>
      <c r="V29" s="121"/>
    </row>
    <row r="30" spans="1:22">
      <c r="A30" s="11">
        <v>9</v>
      </c>
      <c r="B30" t="s">
        <v>196</v>
      </c>
      <c r="C30">
        <v>1440</v>
      </c>
      <c r="D30">
        <v>1.8150679999999999</v>
      </c>
      <c r="E30">
        <v>5723.498047</v>
      </c>
      <c r="F30">
        <v>22.907623000000001</v>
      </c>
      <c r="G30">
        <v>65.548889000000003</v>
      </c>
      <c r="H30">
        <v>1.835772</v>
      </c>
      <c r="I30">
        <v>120.315521</v>
      </c>
      <c r="J30">
        <v>4319.5678710000002</v>
      </c>
      <c r="K30">
        <v>12.353033</v>
      </c>
      <c r="L30" t="s">
        <v>196</v>
      </c>
      <c r="M30" s="11">
        <v>9</v>
      </c>
      <c r="N30" s="43">
        <f t="shared" si="3"/>
        <v>120315.52100000001</v>
      </c>
      <c r="O30" s="11"/>
      <c r="P30" s="105"/>
      <c r="Q30" s="104"/>
      <c r="R30" s="110">
        <f t="shared" si="0"/>
        <v>0</v>
      </c>
      <c r="T30" s="122"/>
      <c r="U30" s="122"/>
      <c r="V30" s="121"/>
    </row>
    <row r="31" spans="1:22">
      <c r="A31" s="11">
        <v>8</v>
      </c>
      <c r="B31" t="s">
        <v>197</v>
      </c>
      <c r="C31">
        <v>1439.9998780000001</v>
      </c>
      <c r="D31">
        <v>1.7807170000000001</v>
      </c>
      <c r="E31">
        <v>5706.8652339999999</v>
      </c>
      <c r="F31">
        <v>22.85811</v>
      </c>
      <c r="G31">
        <v>65.357140000000001</v>
      </c>
      <c r="H31">
        <v>1.8020449999999999</v>
      </c>
      <c r="I31">
        <v>117.710976</v>
      </c>
      <c r="J31">
        <v>4226.0595700000003</v>
      </c>
      <c r="K31">
        <v>12.614248999999999</v>
      </c>
      <c r="L31" t="s">
        <v>197</v>
      </c>
      <c r="M31" s="11">
        <v>8</v>
      </c>
      <c r="N31" s="43">
        <f t="shared" si="3"/>
        <v>117710.976</v>
      </c>
      <c r="O31" s="11"/>
      <c r="P31" s="105"/>
      <c r="Q31" s="104"/>
      <c r="R31" s="110">
        <f t="shared" si="0"/>
        <v>0</v>
      </c>
      <c r="T31" s="122"/>
      <c r="U31" s="122"/>
      <c r="V31" s="121"/>
    </row>
    <row r="32" spans="1:22">
      <c r="A32" s="21">
        <v>7</v>
      </c>
      <c r="B32" t="s">
        <v>142</v>
      </c>
      <c r="C32">
        <v>1438.057129</v>
      </c>
      <c r="D32">
        <v>1.1472439999999999</v>
      </c>
      <c r="E32">
        <v>5516.9277339999999</v>
      </c>
      <c r="F32">
        <v>22.738060000000001</v>
      </c>
      <c r="G32">
        <v>63.021647999999999</v>
      </c>
      <c r="H32">
        <v>1.187954</v>
      </c>
      <c r="I32">
        <v>74.811424000000002</v>
      </c>
      <c r="J32">
        <v>2685.8798830000001</v>
      </c>
      <c r="K32">
        <v>12.687732</v>
      </c>
      <c r="L32" t="s">
        <v>142</v>
      </c>
      <c r="M32" s="11">
        <v>7</v>
      </c>
      <c r="N32" s="43">
        <f t="shared" si="3"/>
        <v>74811.423999999999</v>
      </c>
      <c r="O32" s="11"/>
      <c r="P32" s="148"/>
      <c r="Q32" s="149"/>
      <c r="R32" s="110">
        <f t="shared" si="0"/>
        <v>0</v>
      </c>
      <c r="T32" s="122"/>
      <c r="U32" s="122"/>
      <c r="V32" s="121"/>
    </row>
    <row r="33" spans="1:22">
      <c r="A33" s="11">
        <v>6</v>
      </c>
      <c r="B33" t="s">
        <v>143</v>
      </c>
      <c r="C33">
        <v>1439.884644</v>
      </c>
      <c r="D33">
        <v>1.1263430000000001</v>
      </c>
      <c r="E33">
        <v>5550.8364259999998</v>
      </c>
      <c r="F33">
        <v>22.759253000000001</v>
      </c>
      <c r="G33">
        <v>63.437336000000002</v>
      </c>
      <c r="H33">
        <v>1.156814</v>
      </c>
      <c r="I33">
        <v>73.418685999999994</v>
      </c>
      <c r="J33">
        <v>2635.8776859999998</v>
      </c>
      <c r="K33">
        <v>12.739493</v>
      </c>
      <c r="L33" t="s">
        <v>143</v>
      </c>
      <c r="M33" s="11">
        <v>6</v>
      </c>
      <c r="N33" s="43">
        <f t="shared" si="3"/>
        <v>73418.685999999987</v>
      </c>
      <c r="O33" s="11"/>
      <c r="P33" s="148"/>
      <c r="Q33" s="149"/>
      <c r="R33" s="110">
        <f t="shared" si="0"/>
        <v>0</v>
      </c>
      <c r="T33" s="122"/>
      <c r="U33" s="122"/>
      <c r="V33" s="121"/>
    </row>
    <row r="34" spans="1:22">
      <c r="A34" s="11">
        <v>5</v>
      </c>
      <c r="B34" t="s">
        <v>144</v>
      </c>
      <c r="C34">
        <v>1440</v>
      </c>
      <c r="D34">
        <v>1.664919</v>
      </c>
      <c r="E34">
        <v>5717.8652339999999</v>
      </c>
      <c r="F34">
        <v>22.707312000000002</v>
      </c>
      <c r="G34">
        <v>65.545128000000005</v>
      </c>
      <c r="H34">
        <v>1.6854629999999999</v>
      </c>
      <c r="I34">
        <v>110.537437</v>
      </c>
      <c r="J34">
        <v>3968.5151369999999</v>
      </c>
      <c r="K34">
        <v>12.559391</v>
      </c>
      <c r="L34" t="s">
        <v>144</v>
      </c>
      <c r="M34" s="11">
        <v>5</v>
      </c>
      <c r="N34" s="43">
        <f t="shared" si="3"/>
        <v>110537.43699999999</v>
      </c>
      <c r="O34" s="11"/>
      <c r="P34" s="148"/>
      <c r="Q34" s="149"/>
      <c r="R34" s="110">
        <f t="shared" si="0"/>
        <v>0</v>
      </c>
      <c r="T34" s="122"/>
      <c r="U34" s="122"/>
      <c r="V34" s="121"/>
    </row>
    <row r="35" spans="1:22">
      <c r="A35" s="11">
        <v>4</v>
      </c>
      <c r="B35" t="s">
        <v>145</v>
      </c>
      <c r="C35">
        <v>1434.5474850000001</v>
      </c>
      <c r="D35">
        <v>1.8296269999999999</v>
      </c>
      <c r="E35">
        <v>5723.7241210000002</v>
      </c>
      <c r="F35">
        <v>22.797283</v>
      </c>
      <c r="G35">
        <v>65.589348000000001</v>
      </c>
      <c r="H35">
        <v>1.8513500000000001</v>
      </c>
      <c r="I35">
        <v>120.92675</v>
      </c>
      <c r="J35">
        <v>4341.5122069999998</v>
      </c>
      <c r="K35">
        <v>12.486609</v>
      </c>
      <c r="L35" t="s">
        <v>145</v>
      </c>
      <c r="M35" s="11">
        <v>4</v>
      </c>
      <c r="N35" s="43">
        <f t="shared" si="3"/>
        <v>120926.75</v>
      </c>
      <c r="O35" s="11"/>
      <c r="P35" s="127">
        <v>41768.389097222222</v>
      </c>
      <c r="Q35" s="113">
        <v>120.9268</v>
      </c>
      <c r="R35" s="110">
        <f>((Q35*100)/N35)</f>
        <v>0.10000004134734457</v>
      </c>
      <c r="T35" s="122"/>
      <c r="U35" s="122"/>
      <c r="V35" s="121"/>
    </row>
    <row r="36" spans="1:22">
      <c r="A36" s="11">
        <v>3</v>
      </c>
      <c r="B36" t="s">
        <v>139</v>
      </c>
      <c r="C36">
        <v>844.62951699999996</v>
      </c>
      <c r="D36">
        <v>1.81684</v>
      </c>
      <c r="E36">
        <v>5722.9692379999997</v>
      </c>
      <c r="F36">
        <v>22.738441000000002</v>
      </c>
      <c r="G36">
        <v>65.597381999999996</v>
      </c>
      <c r="H36">
        <v>1.8373360000000001</v>
      </c>
      <c r="I36">
        <v>70.720543000000006</v>
      </c>
      <c r="J36">
        <v>2539.008789</v>
      </c>
      <c r="K36">
        <v>12.242466</v>
      </c>
      <c r="L36" t="s">
        <v>139</v>
      </c>
      <c r="M36" s="11">
        <v>3</v>
      </c>
      <c r="N36" s="43">
        <f t="shared" si="3"/>
        <v>70720.543000000005</v>
      </c>
      <c r="O36" s="11"/>
      <c r="P36" s="127">
        <v>41738.538576388892</v>
      </c>
      <c r="Q36" s="113">
        <v>1.5703990000000001</v>
      </c>
      <c r="R36" s="110">
        <f t="shared" ref="R36:R38" si="4">((Q36*100)/N36)</f>
        <v>2.2205697713604945E-3</v>
      </c>
      <c r="T36" s="122"/>
      <c r="U36" s="122"/>
      <c r="V36" s="121"/>
    </row>
    <row r="37" spans="1:22">
      <c r="A37" s="11">
        <v>2</v>
      </c>
      <c r="B37" t="s">
        <v>140</v>
      </c>
      <c r="C37">
        <v>1322.7044679999999</v>
      </c>
      <c r="D37">
        <v>1.5503100000000001</v>
      </c>
      <c r="E37">
        <v>5674.4052730000003</v>
      </c>
      <c r="F37">
        <v>22.823193</v>
      </c>
      <c r="G37">
        <v>64.961181999999994</v>
      </c>
      <c r="H37">
        <v>1.5721849999999999</v>
      </c>
      <c r="I37">
        <v>93.773773000000006</v>
      </c>
      <c r="J37">
        <v>3366.6660160000001</v>
      </c>
      <c r="K37">
        <v>12.411828999999999</v>
      </c>
      <c r="L37" t="s">
        <v>140</v>
      </c>
      <c r="M37" s="11">
        <v>2</v>
      </c>
      <c r="N37" s="43">
        <f t="shared" si="3"/>
        <v>93773.773000000001</v>
      </c>
      <c r="O37" s="11"/>
      <c r="P37" s="147"/>
      <c r="Q37" s="139"/>
      <c r="R37" s="110">
        <f t="shared" si="4"/>
        <v>0</v>
      </c>
      <c r="T37" s="123"/>
      <c r="U37" s="122"/>
      <c r="V37" s="121"/>
    </row>
    <row r="38" spans="1:22">
      <c r="A38" s="11">
        <v>1</v>
      </c>
      <c r="B38" t="s">
        <v>141</v>
      </c>
      <c r="C38">
        <v>1439.9111330000001</v>
      </c>
      <c r="D38">
        <v>1.6999930000000001</v>
      </c>
      <c r="E38">
        <v>5693.4326170000004</v>
      </c>
      <c r="F38">
        <v>22.947914000000001</v>
      </c>
      <c r="G38">
        <v>65.158080999999996</v>
      </c>
      <c r="H38">
        <v>1.720628</v>
      </c>
      <c r="I38">
        <v>112.060013</v>
      </c>
      <c r="J38">
        <v>4023.178711</v>
      </c>
      <c r="K38">
        <v>12.277666</v>
      </c>
      <c r="L38" t="s">
        <v>141</v>
      </c>
      <c r="M38" s="11">
        <v>1</v>
      </c>
      <c r="N38" s="43">
        <f>I38*1000</f>
        <v>112060.01299999999</v>
      </c>
      <c r="O38" s="11"/>
      <c r="P38" s="127">
        <v>41679.501909722225</v>
      </c>
      <c r="Q38" s="113">
        <v>112.06</v>
      </c>
      <c r="R38" s="110">
        <f t="shared" si="4"/>
        <v>9.9999988399073272E-2</v>
      </c>
      <c r="T38" s="123"/>
      <c r="U38" s="122"/>
      <c r="V38" s="121"/>
    </row>
    <row r="39" spans="1:22">
      <c r="A39" s="44"/>
      <c r="B39" s="44"/>
      <c r="C39" s="44"/>
      <c r="D39" s="44"/>
      <c r="E39" s="44"/>
      <c r="F39" s="44"/>
      <c r="G39" s="44"/>
      <c r="H39" s="44"/>
      <c r="I39" s="45"/>
      <c r="J39" s="44"/>
      <c r="K39" s="44"/>
      <c r="L39" s="44"/>
      <c r="M39" s="44"/>
      <c r="N39" s="44"/>
      <c r="O39" s="44"/>
      <c r="P39" s="145"/>
      <c r="Q39" s="146"/>
      <c r="R39" s="124"/>
      <c r="T39" s="123"/>
      <c r="U39" s="122"/>
      <c r="V39" s="121"/>
    </row>
    <row r="40" spans="1:22" ht="15" customHeight="1">
      <c r="A40" s="44"/>
      <c r="B40" s="169" t="s">
        <v>74</v>
      </c>
      <c r="C40" s="169"/>
      <c r="D40" s="170"/>
      <c r="E40" s="46">
        <v>5</v>
      </c>
      <c r="F40" s="47"/>
      <c r="G40" s="47"/>
      <c r="H40" s="47"/>
      <c r="I40" s="45" t="s">
        <v>75</v>
      </c>
      <c r="J40" s="44"/>
      <c r="K40" s="44"/>
      <c r="L40" s="44"/>
      <c r="M40" s="44"/>
      <c r="N40" s="44"/>
      <c r="O40" s="44"/>
      <c r="P40" s="115"/>
      <c r="Q40" s="116"/>
      <c r="R40" s="117"/>
      <c r="T40" s="123"/>
      <c r="U40" s="122"/>
      <c r="V40" s="121"/>
    </row>
    <row r="41" spans="1:22" ht="15" customHeight="1">
      <c r="A41" s="44"/>
      <c r="B41" s="169" t="s">
        <v>76</v>
      </c>
      <c r="C41" s="169"/>
      <c r="D41" s="170"/>
      <c r="E41" s="46">
        <v>0</v>
      </c>
      <c r="F41" s="47"/>
      <c r="G41" s="47"/>
      <c r="H41" s="45"/>
      <c r="I41" s="45" t="s">
        <v>23</v>
      </c>
      <c r="J41" s="48"/>
      <c r="K41" s="49"/>
      <c r="L41" s="49"/>
      <c r="M41" s="44"/>
      <c r="N41" s="44"/>
      <c r="O41" s="44"/>
      <c r="P41" s="118"/>
      <c r="Q41" s="119"/>
      <c r="R41" s="120"/>
      <c r="T41" s="123"/>
      <c r="U41" s="122"/>
      <c r="V41" s="121"/>
    </row>
    <row r="42" spans="1:22" ht="15" customHeight="1">
      <c r="A42" s="44"/>
      <c r="B42" s="169" t="s">
        <v>77</v>
      </c>
      <c r="C42" s="169"/>
      <c r="D42" s="170"/>
      <c r="E42" s="46">
        <f>SUM(E40:E41)</f>
        <v>5</v>
      </c>
      <c r="F42" s="47"/>
      <c r="G42" s="47"/>
      <c r="H42" s="50"/>
      <c r="I42" s="45" t="s">
        <v>78</v>
      </c>
      <c r="J42" s="48" t="s">
        <v>14</v>
      </c>
      <c r="K42" s="49"/>
      <c r="L42" s="49"/>
      <c r="M42" s="44"/>
      <c r="N42" s="44"/>
      <c r="O42" s="44"/>
      <c r="T42" s="123"/>
      <c r="U42" s="122"/>
      <c r="V42" s="121"/>
    </row>
    <row r="43" spans="1:22" ht="15" customHeight="1">
      <c r="A43" s="44"/>
      <c r="B43" s="167" t="s">
        <v>79</v>
      </c>
      <c r="C43" s="167"/>
      <c r="D43" s="168"/>
      <c r="E43" s="46">
        <v>5</v>
      </c>
      <c r="F43" s="47"/>
      <c r="G43" s="47"/>
      <c r="H43" s="50"/>
      <c r="I43" s="45" t="s">
        <v>15</v>
      </c>
      <c r="J43" s="48" t="s">
        <v>16</v>
      </c>
      <c r="K43" s="44"/>
      <c r="L43" s="45" t="s">
        <v>18</v>
      </c>
      <c r="M43" s="44"/>
      <c r="N43" s="51">
        <v>310</v>
      </c>
      <c r="O43" s="44"/>
      <c r="T43" s="123"/>
      <c r="U43" s="122"/>
      <c r="V43" s="121"/>
    </row>
    <row r="44" spans="1:22" ht="15" customHeight="1">
      <c r="A44" s="44"/>
      <c r="B44" s="167" t="s">
        <v>80</v>
      </c>
      <c r="C44" s="167"/>
      <c r="D44" s="168"/>
      <c r="E44" s="46">
        <f>E42-E43</f>
        <v>0</v>
      </c>
      <c r="F44" s="47"/>
      <c r="G44" s="47"/>
      <c r="H44" s="47"/>
      <c r="I44" s="45" t="s">
        <v>81</v>
      </c>
      <c r="J44" s="48" t="s">
        <v>19</v>
      </c>
      <c r="K44" s="44"/>
      <c r="L44" s="44"/>
      <c r="M44" s="44"/>
      <c r="N44" s="44"/>
      <c r="O44" s="44"/>
      <c r="T44" s="121"/>
      <c r="U44" s="121"/>
      <c r="V44" s="121"/>
    </row>
    <row r="45" spans="1:22" ht="15" customHeight="1">
      <c r="A45" s="44"/>
      <c r="B45" s="167" t="s">
        <v>82</v>
      </c>
      <c r="C45" s="167"/>
      <c r="D45" s="168"/>
      <c r="E45" s="52" t="e">
        <f>SUM(#REF!)/1000</f>
        <v>#REF!</v>
      </c>
      <c r="F45" s="53" t="s">
        <v>83</v>
      </c>
      <c r="G45" s="47"/>
      <c r="H45" s="54"/>
      <c r="I45" s="45" t="s">
        <v>84</v>
      </c>
      <c r="J45" s="48" t="s">
        <v>19</v>
      </c>
      <c r="K45" s="48"/>
      <c r="L45" s="48"/>
      <c r="M45" s="48"/>
      <c r="N45" s="48"/>
      <c r="O45" s="48"/>
    </row>
    <row r="46" spans="1:22" ht="15" customHeight="1">
      <c r="A46" s="44"/>
      <c r="B46" s="167" t="s">
        <v>85</v>
      </c>
      <c r="C46" s="167"/>
      <c r="D46" s="168"/>
      <c r="E46" s="52" t="e">
        <f>E44/E45</f>
        <v>#REF!</v>
      </c>
      <c r="F46" s="53" t="s">
        <v>86</v>
      </c>
      <c r="G46" s="54"/>
      <c r="H46" s="54"/>
      <c r="I46" s="45" t="s">
        <v>87</v>
      </c>
      <c r="J46" s="48"/>
      <c r="K46" s="48"/>
      <c r="L46" s="48"/>
      <c r="M46" s="48"/>
      <c r="N46" s="48"/>
      <c r="O46" s="48"/>
    </row>
    <row r="47" spans="1:22" ht="15.75" customHeight="1">
      <c r="A47" s="44"/>
      <c r="B47" s="167" t="s">
        <v>88</v>
      </c>
      <c r="C47" s="167"/>
      <c r="D47" s="168"/>
      <c r="E47" s="52">
        <v>0.05</v>
      </c>
      <c r="F47" s="53" t="s">
        <v>86</v>
      </c>
      <c r="G47" s="54"/>
      <c r="H47" s="54"/>
      <c r="I47" s="45" t="s">
        <v>21</v>
      </c>
      <c r="J47" s="3"/>
      <c r="K47" s="54"/>
      <c r="L47" s="54"/>
      <c r="M47" s="54"/>
      <c r="N47" s="54"/>
      <c r="O47" s="54"/>
    </row>
    <row r="48" spans="1:22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</sheetData>
  <mergeCells count="11">
    <mergeCell ref="P1:P5"/>
    <mergeCell ref="Q1:Q5"/>
    <mergeCell ref="R1:R5"/>
    <mergeCell ref="B46:D46"/>
    <mergeCell ref="B47:D47"/>
    <mergeCell ref="B40:D40"/>
    <mergeCell ref="B41:D41"/>
    <mergeCell ref="B42:D42"/>
    <mergeCell ref="B43:D43"/>
    <mergeCell ref="B44:D44"/>
    <mergeCell ref="B45:D45"/>
  </mergeCells>
  <pageMargins left="0.7" right="0.7" top="0.75" bottom="0.75" header="0.3" footer="0.3"/>
  <pageSetup scale="4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00" t="s">
        <v>135</v>
      </c>
      <c r="X1" s="200" t="s">
        <v>136</v>
      </c>
      <c r="Y1" s="201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00"/>
      <c r="X2" s="200"/>
      <c r="Y2" s="201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00"/>
      <c r="X3" s="200"/>
      <c r="Y3" s="20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00"/>
      <c r="X4" s="200"/>
      <c r="Y4" s="20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00"/>
      <c r="X5" s="200"/>
      <c r="Y5" s="201"/>
    </row>
    <row r="6" spans="1:25">
      <c r="A6" s="21">
        <v>32</v>
      </c>
      <c r="T6" s="22">
        <v>31</v>
      </c>
      <c r="U6" s="23">
        <f>D6-D7</f>
        <v>-456440</v>
      </c>
      <c r="V6" s="24">
        <v>1</v>
      </c>
      <c r="W6" s="105"/>
      <c r="X6" s="104"/>
      <c r="Y6" s="106" t="e">
        <f t="shared" ref="Y6:Y34" si="0">((X6*100)/D6)-100</f>
        <v>#DIV/0!</v>
      </c>
    </row>
    <row r="7" spans="1:25">
      <c r="A7" s="16">
        <v>31</v>
      </c>
      <c r="D7">
        <v>456440</v>
      </c>
      <c r="T7" s="16">
        <v>30</v>
      </c>
      <c r="U7" s="23">
        <f>D7-D8</f>
        <v>1787</v>
      </c>
      <c r="V7" s="4"/>
      <c r="W7" s="104"/>
      <c r="X7" s="104"/>
      <c r="Y7" s="106">
        <f t="shared" si="0"/>
        <v>-100</v>
      </c>
    </row>
    <row r="8" spans="1:25">
      <c r="A8" s="16">
        <v>30</v>
      </c>
      <c r="D8">
        <v>454653</v>
      </c>
      <c r="T8" s="16">
        <v>29</v>
      </c>
      <c r="U8" s="23">
        <f>D8-D9</f>
        <v>1782</v>
      </c>
      <c r="V8" s="4"/>
      <c r="W8" s="104"/>
      <c r="X8" s="104"/>
      <c r="Y8" s="106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452871</v>
      </c>
      <c r="E9">
        <v>202013</v>
      </c>
      <c r="F9">
        <v>6.8890180000000001</v>
      </c>
      <c r="G9">
        <v>0</v>
      </c>
      <c r="H9">
        <v>90.971999999999994</v>
      </c>
      <c r="I9">
        <v>23.3</v>
      </c>
      <c r="J9">
        <v>61.9</v>
      </c>
      <c r="K9">
        <v>139.1</v>
      </c>
      <c r="L9">
        <v>1.0123</v>
      </c>
      <c r="M9">
        <v>85.311999999999998</v>
      </c>
      <c r="N9">
        <v>92.927000000000007</v>
      </c>
      <c r="O9">
        <v>85.641000000000005</v>
      </c>
      <c r="P9">
        <v>20.7</v>
      </c>
      <c r="Q9">
        <v>29.4</v>
      </c>
      <c r="R9">
        <v>22</v>
      </c>
      <c r="S9">
        <v>5.07</v>
      </c>
      <c r="T9" s="22">
        <v>28</v>
      </c>
      <c r="U9" s="23">
        <f t="shared" ref="U9:U36" si="1">D9-D10</f>
        <v>1463</v>
      </c>
      <c r="V9" s="24">
        <v>29</v>
      </c>
      <c r="W9" s="104"/>
      <c r="X9" s="104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451408</v>
      </c>
      <c r="E10">
        <v>201811</v>
      </c>
      <c r="F10">
        <v>7.3738390000000003</v>
      </c>
      <c r="G10">
        <v>0</v>
      </c>
      <c r="H10">
        <v>90.674999999999997</v>
      </c>
      <c r="I10">
        <v>22.6</v>
      </c>
      <c r="J10">
        <v>54.2</v>
      </c>
      <c r="K10">
        <v>139.19999999999999</v>
      </c>
      <c r="L10">
        <v>1.0134000000000001</v>
      </c>
      <c r="M10">
        <v>87.846999999999994</v>
      </c>
      <c r="N10">
        <v>94.272999999999996</v>
      </c>
      <c r="O10">
        <v>92.096999999999994</v>
      </c>
      <c r="P10">
        <v>19.600000000000001</v>
      </c>
      <c r="Q10">
        <v>28</v>
      </c>
      <c r="R10">
        <v>21.1</v>
      </c>
      <c r="S10">
        <v>5.07</v>
      </c>
      <c r="T10" s="16">
        <v>27</v>
      </c>
      <c r="U10" s="23">
        <f t="shared" si="1"/>
        <v>1240</v>
      </c>
      <c r="V10" s="16"/>
      <c r="W10" s="104"/>
      <c r="X10" s="104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450168</v>
      </c>
      <c r="E11">
        <v>201640</v>
      </c>
      <c r="F11">
        <v>7.1483439999999998</v>
      </c>
      <c r="G11">
        <v>0</v>
      </c>
      <c r="H11">
        <v>89.31</v>
      </c>
      <c r="I11">
        <v>22.7</v>
      </c>
      <c r="J11">
        <v>56.5</v>
      </c>
      <c r="K11">
        <v>143.1</v>
      </c>
      <c r="L11">
        <v>1.0129999999999999</v>
      </c>
      <c r="M11">
        <v>86.256</v>
      </c>
      <c r="N11">
        <v>92.822999999999993</v>
      </c>
      <c r="O11">
        <v>88.716999999999999</v>
      </c>
      <c r="P11">
        <v>19.7</v>
      </c>
      <c r="Q11">
        <v>27.9</v>
      </c>
      <c r="R11">
        <v>20.399999999999999</v>
      </c>
      <c r="S11">
        <v>5.0599999999999996</v>
      </c>
      <c r="T11" s="16">
        <v>26</v>
      </c>
      <c r="U11" s="23">
        <f t="shared" si="1"/>
        <v>1329</v>
      </c>
      <c r="V11" s="16"/>
      <c r="W11" s="104"/>
      <c r="X11" s="104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448839</v>
      </c>
      <c r="E12">
        <v>201453</v>
      </c>
      <c r="F12">
        <v>7.0443959999999999</v>
      </c>
      <c r="G12">
        <v>0</v>
      </c>
      <c r="H12">
        <v>88.448999999999998</v>
      </c>
      <c r="I12">
        <v>22.3</v>
      </c>
      <c r="J12">
        <v>56.1</v>
      </c>
      <c r="K12">
        <v>139.6</v>
      </c>
      <c r="L12">
        <v>1.0127999999999999</v>
      </c>
      <c r="M12">
        <v>85.587999999999994</v>
      </c>
      <c r="N12">
        <v>91.427999999999997</v>
      </c>
      <c r="O12">
        <v>87.36</v>
      </c>
      <c r="P12">
        <v>18.600000000000001</v>
      </c>
      <c r="Q12">
        <v>28</v>
      </c>
      <c r="R12">
        <v>20.7</v>
      </c>
      <c r="S12">
        <v>5.0599999999999996</v>
      </c>
      <c r="T12" s="16">
        <v>25</v>
      </c>
      <c r="U12" s="23">
        <f t="shared" si="1"/>
        <v>1321</v>
      </c>
      <c r="V12" s="16"/>
      <c r="W12" s="104"/>
      <c r="X12" s="104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447518</v>
      </c>
      <c r="E13">
        <v>201267</v>
      </c>
      <c r="F13">
        <v>7.0111610000000004</v>
      </c>
      <c r="G13">
        <v>0</v>
      </c>
      <c r="H13">
        <v>89.195999999999998</v>
      </c>
      <c r="I13">
        <v>22</v>
      </c>
      <c r="J13">
        <v>57.7</v>
      </c>
      <c r="K13">
        <v>140.69999999999999</v>
      </c>
      <c r="L13">
        <v>1.0125</v>
      </c>
      <c r="M13">
        <v>85.37</v>
      </c>
      <c r="N13">
        <v>91.881</v>
      </c>
      <c r="O13">
        <v>87.313999999999993</v>
      </c>
      <c r="P13">
        <v>19.7</v>
      </c>
      <c r="Q13">
        <v>26.8</v>
      </c>
      <c r="R13">
        <v>21.9</v>
      </c>
      <c r="S13">
        <v>5.07</v>
      </c>
      <c r="T13" s="16">
        <v>24</v>
      </c>
      <c r="U13" s="23">
        <f t="shared" si="1"/>
        <v>1375</v>
      </c>
      <c r="V13" s="16"/>
      <c r="W13" s="104"/>
      <c r="X13" s="104"/>
      <c r="Y13" s="106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446143</v>
      </c>
      <c r="E14">
        <v>201074</v>
      </c>
      <c r="F14">
        <v>6.9937420000000001</v>
      </c>
      <c r="G14">
        <v>0</v>
      </c>
      <c r="H14">
        <v>87.918000000000006</v>
      </c>
      <c r="I14">
        <v>22.1</v>
      </c>
      <c r="J14">
        <v>61.7</v>
      </c>
      <c r="K14">
        <v>138.6</v>
      </c>
      <c r="L14">
        <v>1.0126999999999999</v>
      </c>
      <c r="M14">
        <v>84.423000000000002</v>
      </c>
      <c r="N14">
        <v>90.947000000000003</v>
      </c>
      <c r="O14">
        <v>86.512</v>
      </c>
      <c r="P14">
        <v>19.399999999999999</v>
      </c>
      <c r="Q14">
        <v>25.4</v>
      </c>
      <c r="R14">
        <v>20.3</v>
      </c>
      <c r="S14">
        <v>5.07</v>
      </c>
      <c r="T14" s="16">
        <v>23</v>
      </c>
      <c r="U14" s="23">
        <f t="shared" si="1"/>
        <v>1472</v>
      </c>
      <c r="V14" s="16"/>
      <c r="W14" s="104"/>
      <c r="X14" s="103"/>
      <c r="Y14" s="106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444671</v>
      </c>
      <c r="E15">
        <v>200865</v>
      </c>
      <c r="F15">
        <v>7.0001499999999997</v>
      </c>
      <c r="G15">
        <v>0</v>
      </c>
      <c r="H15">
        <v>88.057000000000002</v>
      </c>
      <c r="I15">
        <v>22.7</v>
      </c>
      <c r="J15">
        <v>59</v>
      </c>
      <c r="K15">
        <v>139.30000000000001</v>
      </c>
      <c r="L15">
        <v>1.0125999999999999</v>
      </c>
      <c r="M15">
        <v>84.813000000000002</v>
      </c>
      <c r="N15">
        <v>90.941999999999993</v>
      </c>
      <c r="O15">
        <v>86.986999999999995</v>
      </c>
      <c r="P15">
        <v>20</v>
      </c>
      <c r="Q15">
        <v>25.9</v>
      </c>
      <c r="R15">
        <v>21.4</v>
      </c>
      <c r="S15">
        <v>5.07</v>
      </c>
      <c r="T15" s="16">
        <v>22</v>
      </c>
      <c r="U15" s="23">
        <f t="shared" si="1"/>
        <v>1404</v>
      </c>
      <c r="V15" s="16"/>
      <c r="W15" s="104"/>
      <c r="X15" s="103"/>
      <c r="Y15" s="106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443267</v>
      </c>
      <c r="E16">
        <v>200666</v>
      </c>
      <c r="F16">
        <v>6.9969789999999996</v>
      </c>
      <c r="G16">
        <v>0</v>
      </c>
      <c r="H16">
        <v>90.787000000000006</v>
      </c>
      <c r="I16">
        <v>22.3</v>
      </c>
      <c r="J16">
        <v>37.299999999999997</v>
      </c>
      <c r="K16">
        <v>138.4</v>
      </c>
      <c r="L16">
        <v>1.0125</v>
      </c>
      <c r="M16">
        <v>85.849000000000004</v>
      </c>
      <c r="N16">
        <v>93.85</v>
      </c>
      <c r="O16">
        <v>87.123999999999995</v>
      </c>
      <c r="P16">
        <v>18.399999999999999</v>
      </c>
      <c r="Q16">
        <v>27.1</v>
      </c>
      <c r="R16">
        <v>21.9</v>
      </c>
      <c r="S16">
        <v>5.07</v>
      </c>
      <c r="T16" s="22">
        <v>21</v>
      </c>
      <c r="U16" s="23">
        <f t="shared" si="1"/>
        <v>885</v>
      </c>
      <c r="V16" s="24">
        <v>22</v>
      </c>
      <c r="W16" s="104"/>
      <c r="X16" s="103"/>
      <c r="Y16" s="106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442382</v>
      </c>
      <c r="E17">
        <v>200543</v>
      </c>
      <c r="F17">
        <v>7.2331719999999997</v>
      </c>
      <c r="G17">
        <v>0</v>
      </c>
      <c r="H17">
        <v>90.897999999999996</v>
      </c>
      <c r="I17">
        <v>22.2</v>
      </c>
      <c r="J17">
        <v>55</v>
      </c>
      <c r="K17">
        <v>139.6</v>
      </c>
      <c r="L17">
        <v>1.0130999999999999</v>
      </c>
      <c r="M17">
        <v>88.009</v>
      </c>
      <c r="N17">
        <v>93.188999999999993</v>
      </c>
      <c r="O17">
        <v>90.174000000000007</v>
      </c>
      <c r="P17">
        <v>19.8</v>
      </c>
      <c r="Q17">
        <v>28.3</v>
      </c>
      <c r="R17">
        <v>21.2</v>
      </c>
      <c r="S17">
        <v>5.07</v>
      </c>
      <c r="T17" s="16">
        <v>20</v>
      </c>
      <c r="U17" s="23">
        <f t="shared" si="1"/>
        <v>1290</v>
      </c>
      <c r="V17" s="16"/>
      <c r="W17" s="104"/>
      <c r="X17" s="103"/>
      <c r="Y17" s="106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441092</v>
      </c>
      <c r="E18">
        <v>200365</v>
      </c>
      <c r="F18">
        <v>7.2375020000000001</v>
      </c>
      <c r="G18">
        <v>0</v>
      </c>
      <c r="H18">
        <v>89.475999999999999</v>
      </c>
      <c r="I18">
        <v>24.7</v>
      </c>
      <c r="J18">
        <v>57.9</v>
      </c>
      <c r="K18">
        <v>138.80000000000001</v>
      </c>
      <c r="L18">
        <v>1.0129999999999999</v>
      </c>
      <c r="M18">
        <v>85.930999999999997</v>
      </c>
      <c r="N18">
        <v>93.058000000000007</v>
      </c>
      <c r="O18">
        <v>90.460999999999999</v>
      </c>
      <c r="P18">
        <v>21.2</v>
      </c>
      <c r="Q18">
        <v>29.6</v>
      </c>
      <c r="R18">
        <v>21.9</v>
      </c>
      <c r="S18">
        <v>5.08</v>
      </c>
      <c r="T18" s="16">
        <v>19</v>
      </c>
      <c r="U18" s="23">
        <f t="shared" si="1"/>
        <v>1379</v>
      </c>
      <c r="V18" s="16"/>
      <c r="W18" s="104"/>
      <c r="X18" s="103"/>
      <c r="Y18" s="106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439713</v>
      </c>
      <c r="E19">
        <v>200171</v>
      </c>
      <c r="F19">
        <v>7.0993209999999998</v>
      </c>
      <c r="G19">
        <v>0</v>
      </c>
      <c r="H19">
        <v>88.081999999999994</v>
      </c>
      <c r="I19">
        <v>23.8</v>
      </c>
      <c r="J19">
        <v>59.8</v>
      </c>
      <c r="K19">
        <v>97</v>
      </c>
      <c r="L19">
        <v>1.0126999999999999</v>
      </c>
      <c r="M19">
        <v>85.394999999999996</v>
      </c>
      <c r="N19">
        <v>90.602999999999994</v>
      </c>
      <c r="O19">
        <v>88.466999999999999</v>
      </c>
      <c r="P19">
        <v>19.600000000000001</v>
      </c>
      <c r="Q19">
        <v>28.5</v>
      </c>
      <c r="R19">
        <v>21.7</v>
      </c>
      <c r="S19">
        <v>5.07</v>
      </c>
      <c r="T19" s="16">
        <v>18</v>
      </c>
      <c r="U19" s="23">
        <f t="shared" si="1"/>
        <v>1425</v>
      </c>
      <c r="V19" s="16"/>
      <c r="W19" s="104"/>
      <c r="X19" s="103"/>
      <c r="Y19" s="106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438288</v>
      </c>
      <c r="E20">
        <v>199968</v>
      </c>
      <c r="F20">
        <v>6.9751560000000001</v>
      </c>
      <c r="G20">
        <v>0</v>
      </c>
      <c r="H20">
        <v>88.489000000000004</v>
      </c>
      <c r="I20">
        <v>23.6</v>
      </c>
      <c r="J20">
        <v>62.6</v>
      </c>
      <c r="K20">
        <v>117.2</v>
      </c>
      <c r="L20">
        <v>1.0124</v>
      </c>
      <c r="M20">
        <v>85.486999999999995</v>
      </c>
      <c r="N20">
        <v>90.57</v>
      </c>
      <c r="O20">
        <v>86.85</v>
      </c>
      <c r="P20">
        <v>21</v>
      </c>
      <c r="Q20">
        <v>27.9</v>
      </c>
      <c r="R20">
        <v>22</v>
      </c>
      <c r="S20">
        <v>5.07</v>
      </c>
      <c r="T20" s="16">
        <v>17</v>
      </c>
      <c r="U20" s="23">
        <f t="shared" si="1"/>
        <v>1494</v>
      </c>
      <c r="V20" s="16"/>
      <c r="W20" s="103"/>
      <c r="X20" s="103"/>
      <c r="Y20" s="106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436794</v>
      </c>
      <c r="E21">
        <v>199756</v>
      </c>
      <c r="F21">
        <v>7.0637160000000003</v>
      </c>
      <c r="G21">
        <v>0</v>
      </c>
      <c r="H21">
        <v>92.369</v>
      </c>
      <c r="I21">
        <v>22</v>
      </c>
      <c r="J21">
        <v>29.3</v>
      </c>
      <c r="K21">
        <v>139.69999999999999</v>
      </c>
      <c r="L21">
        <v>1.0126999999999999</v>
      </c>
      <c r="M21">
        <v>87.471999999999994</v>
      </c>
      <c r="N21">
        <v>94.771000000000001</v>
      </c>
      <c r="O21">
        <v>88.009</v>
      </c>
      <c r="P21">
        <v>13.7</v>
      </c>
      <c r="Q21">
        <v>26.5</v>
      </c>
      <c r="R21">
        <v>21.8</v>
      </c>
      <c r="S21">
        <v>5.07</v>
      </c>
      <c r="T21" s="16">
        <v>16</v>
      </c>
      <c r="U21" s="23">
        <f t="shared" si="1"/>
        <v>700</v>
      </c>
      <c r="V21" s="16"/>
      <c r="W21" s="103"/>
      <c r="X21" s="103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436094</v>
      </c>
      <c r="E22">
        <v>199660</v>
      </c>
      <c r="F22">
        <v>7.7419289999999998</v>
      </c>
      <c r="G22">
        <v>0</v>
      </c>
      <c r="H22">
        <v>93.424999999999997</v>
      </c>
      <c r="I22">
        <v>20</v>
      </c>
      <c r="J22">
        <v>0</v>
      </c>
      <c r="K22">
        <v>0</v>
      </c>
      <c r="L22">
        <v>1.0153000000000001</v>
      </c>
      <c r="M22">
        <v>89.484999999999999</v>
      </c>
      <c r="N22">
        <v>95.266999999999996</v>
      </c>
      <c r="O22">
        <v>94.319000000000003</v>
      </c>
      <c r="P22">
        <v>12.5</v>
      </c>
      <c r="Q22">
        <v>29.9</v>
      </c>
      <c r="R22">
        <v>13.7</v>
      </c>
      <c r="S22">
        <v>5.07</v>
      </c>
      <c r="T22" s="16">
        <v>15</v>
      </c>
      <c r="U22" s="23">
        <f t="shared" si="1"/>
        <v>1</v>
      </c>
      <c r="V22" s="16"/>
      <c r="W22" s="103"/>
      <c r="X22" s="103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436093</v>
      </c>
      <c r="E23">
        <v>199660</v>
      </c>
      <c r="F23">
        <v>7.3911129999999998</v>
      </c>
      <c r="G23">
        <v>0</v>
      </c>
      <c r="H23">
        <v>92.051000000000002</v>
      </c>
      <c r="I23">
        <v>19.899999999999999</v>
      </c>
      <c r="J23">
        <v>5.8</v>
      </c>
      <c r="K23">
        <v>140.30000000000001</v>
      </c>
      <c r="L23">
        <v>1.0143</v>
      </c>
      <c r="M23">
        <v>90.016999999999996</v>
      </c>
      <c r="N23">
        <v>93.808999999999997</v>
      </c>
      <c r="O23">
        <v>90.016999999999996</v>
      </c>
      <c r="P23">
        <v>13.9</v>
      </c>
      <c r="Q23">
        <v>26.2</v>
      </c>
      <c r="R23">
        <v>14.8</v>
      </c>
      <c r="S23">
        <v>5.07</v>
      </c>
      <c r="T23" s="22">
        <v>14</v>
      </c>
      <c r="U23" s="23">
        <f t="shared" si="1"/>
        <v>136</v>
      </c>
      <c r="V23" s="24">
        <v>15</v>
      </c>
      <c r="W23" s="103"/>
      <c r="X23" s="103"/>
      <c r="Y23" s="106">
        <f t="shared" si="0"/>
        <v>-100</v>
      </c>
    </row>
    <row r="24" spans="1:25">
      <c r="A24" s="16">
        <v>14</v>
      </c>
      <c r="B24" t="s">
        <v>185</v>
      </c>
      <c r="C24" t="s">
        <v>13</v>
      </c>
      <c r="D24">
        <v>435957</v>
      </c>
      <c r="E24">
        <v>199641</v>
      </c>
      <c r="F24">
        <v>7.3305800000000003</v>
      </c>
      <c r="G24">
        <v>0</v>
      </c>
      <c r="H24">
        <v>91.649000000000001</v>
      </c>
      <c r="I24">
        <v>21</v>
      </c>
      <c r="J24">
        <v>2.4</v>
      </c>
      <c r="K24">
        <v>142.1</v>
      </c>
      <c r="L24">
        <v>1.0134000000000001</v>
      </c>
      <c r="M24">
        <v>88.477999999999994</v>
      </c>
      <c r="N24">
        <v>93.796999999999997</v>
      </c>
      <c r="O24">
        <v>91.25</v>
      </c>
      <c r="P24">
        <v>15.2</v>
      </c>
      <c r="Q24">
        <v>27.7</v>
      </c>
      <c r="R24">
        <v>20.5</v>
      </c>
      <c r="S24">
        <v>5.08</v>
      </c>
      <c r="T24" s="16">
        <v>13</v>
      </c>
      <c r="U24" s="23">
        <f t="shared" si="1"/>
        <v>55</v>
      </c>
      <c r="V24" s="16"/>
      <c r="W24" s="103"/>
      <c r="X24" s="103"/>
      <c r="Y24" s="106">
        <f t="shared" si="0"/>
        <v>-100</v>
      </c>
    </row>
    <row r="25" spans="1:25">
      <c r="A25" s="16">
        <v>13</v>
      </c>
      <c r="B25" t="s">
        <v>186</v>
      </c>
      <c r="C25" t="s">
        <v>13</v>
      </c>
      <c r="D25">
        <v>435902</v>
      </c>
      <c r="E25">
        <v>199634</v>
      </c>
      <c r="F25">
        <v>7.4115169999999999</v>
      </c>
      <c r="G25">
        <v>0</v>
      </c>
      <c r="H25">
        <v>90.558999999999997</v>
      </c>
      <c r="I25">
        <v>22.3</v>
      </c>
      <c r="J25">
        <v>52.4</v>
      </c>
      <c r="K25">
        <v>138.9</v>
      </c>
      <c r="L25">
        <v>1.0143</v>
      </c>
      <c r="M25">
        <v>86.201999999999998</v>
      </c>
      <c r="N25">
        <v>93.634</v>
      </c>
      <c r="O25">
        <v>90.429000000000002</v>
      </c>
      <c r="P25">
        <v>14.9</v>
      </c>
      <c r="Q25">
        <v>27.2</v>
      </c>
      <c r="R25">
        <v>15.2</v>
      </c>
      <c r="S25">
        <v>5.07</v>
      </c>
      <c r="T25" s="16">
        <v>12</v>
      </c>
      <c r="U25" s="23">
        <f t="shared" si="1"/>
        <v>1243</v>
      </c>
      <c r="V25" s="16"/>
      <c r="W25" s="103"/>
      <c r="X25" s="103"/>
      <c r="Y25" s="106">
        <f t="shared" si="0"/>
        <v>-100</v>
      </c>
    </row>
    <row r="26" spans="1:25">
      <c r="A26" s="16">
        <v>12</v>
      </c>
      <c r="B26" t="s">
        <v>187</v>
      </c>
      <c r="C26" t="s">
        <v>13</v>
      </c>
      <c r="D26">
        <v>434659</v>
      </c>
      <c r="E26">
        <v>199461</v>
      </c>
      <c r="F26">
        <v>7.0012220000000003</v>
      </c>
      <c r="G26">
        <v>0</v>
      </c>
      <c r="H26">
        <v>88.831000000000003</v>
      </c>
      <c r="I26">
        <v>23.3</v>
      </c>
      <c r="J26">
        <v>58.4</v>
      </c>
      <c r="K26">
        <v>143.19999999999999</v>
      </c>
      <c r="L26">
        <v>1.0125999999999999</v>
      </c>
      <c r="M26">
        <v>85.495999999999995</v>
      </c>
      <c r="N26">
        <v>92.478999999999999</v>
      </c>
      <c r="O26">
        <v>86.813000000000002</v>
      </c>
      <c r="P26">
        <v>19.100000000000001</v>
      </c>
      <c r="Q26">
        <v>29</v>
      </c>
      <c r="R26">
        <v>20.8</v>
      </c>
      <c r="S26">
        <v>5.07</v>
      </c>
      <c r="T26" s="16">
        <v>11</v>
      </c>
      <c r="U26" s="23">
        <f t="shared" si="1"/>
        <v>1375</v>
      </c>
      <c r="V26" s="16"/>
      <c r="W26" s="107"/>
      <c r="X26" s="103"/>
      <c r="Y26" s="106">
        <f t="shared" si="0"/>
        <v>-100</v>
      </c>
    </row>
    <row r="27" spans="1:25">
      <c r="A27" s="16">
        <v>11</v>
      </c>
      <c r="B27" t="s">
        <v>188</v>
      </c>
      <c r="C27" t="s">
        <v>13</v>
      </c>
      <c r="D27">
        <v>433284</v>
      </c>
      <c r="E27">
        <v>199267</v>
      </c>
      <c r="F27">
        <v>7.1929249999999998</v>
      </c>
      <c r="G27">
        <v>0</v>
      </c>
      <c r="H27">
        <v>89.335999999999999</v>
      </c>
      <c r="I27">
        <v>23.3</v>
      </c>
      <c r="J27">
        <v>61.5</v>
      </c>
      <c r="K27">
        <v>141.6</v>
      </c>
      <c r="L27">
        <v>1.0130999999999999</v>
      </c>
      <c r="M27">
        <v>84.837999999999994</v>
      </c>
      <c r="N27">
        <v>92.623000000000005</v>
      </c>
      <c r="O27">
        <v>89.451999999999998</v>
      </c>
      <c r="P27">
        <v>19.899999999999999</v>
      </c>
      <c r="Q27">
        <v>28.5</v>
      </c>
      <c r="R27">
        <v>20.8</v>
      </c>
      <c r="S27">
        <v>5.07</v>
      </c>
      <c r="T27" s="16">
        <v>10</v>
      </c>
      <c r="U27" s="23">
        <f t="shared" si="1"/>
        <v>1466</v>
      </c>
      <c r="V27" s="16"/>
      <c r="W27" s="107"/>
      <c r="X27" s="103"/>
      <c r="Y27" s="106">
        <f t="shared" si="0"/>
        <v>-100</v>
      </c>
    </row>
    <row r="28" spans="1:25">
      <c r="A28" s="16">
        <v>10</v>
      </c>
      <c r="B28" t="s">
        <v>189</v>
      </c>
      <c r="C28" t="s">
        <v>13</v>
      </c>
      <c r="D28">
        <v>431818</v>
      </c>
      <c r="E28">
        <v>199061</v>
      </c>
      <c r="F28">
        <v>7.0474180000000004</v>
      </c>
      <c r="G28">
        <v>0</v>
      </c>
      <c r="H28">
        <v>88.674000000000007</v>
      </c>
      <c r="I28">
        <v>23.1</v>
      </c>
      <c r="J28">
        <v>58.1</v>
      </c>
      <c r="K28">
        <v>133.69999999999999</v>
      </c>
      <c r="L28">
        <v>1.0125999999999999</v>
      </c>
      <c r="M28">
        <v>84.995000000000005</v>
      </c>
      <c r="N28">
        <v>91.379000000000005</v>
      </c>
      <c r="O28">
        <v>87.834999999999994</v>
      </c>
      <c r="P28">
        <v>20.100000000000001</v>
      </c>
      <c r="Q28">
        <v>29</v>
      </c>
      <c r="R28">
        <v>21.9</v>
      </c>
      <c r="S28">
        <v>5.08</v>
      </c>
      <c r="T28" s="16">
        <v>9</v>
      </c>
      <c r="U28" s="23">
        <f t="shared" si="1"/>
        <v>1389</v>
      </c>
      <c r="V28" s="16"/>
      <c r="W28" s="107"/>
      <c r="X28" s="103"/>
      <c r="Y28" s="106">
        <f t="shared" si="0"/>
        <v>-100</v>
      </c>
    </row>
    <row r="29" spans="1:25">
      <c r="A29" s="16">
        <v>9</v>
      </c>
      <c r="B29" t="s">
        <v>190</v>
      </c>
      <c r="C29" t="s">
        <v>13</v>
      </c>
      <c r="D29">
        <v>430429</v>
      </c>
      <c r="E29">
        <v>198865</v>
      </c>
      <c r="F29">
        <v>7.1815939999999996</v>
      </c>
      <c r="G29">
        <v>0</v>
      </c>
      <c r="H29">
        <v>88.960999999999999</v>
      </c>
      <c r="I29">
        <v>22.3</v>
      </c>
      <c r="J29">
        <v>59.4</v>
      </c>
      <c r="K29">
        <v>115.8</v>
      </c>
      <c r="L29">
        <v>1.0129999999999999</v>
      </c>
      <c r="M29">
        <v>85.510999999999996</v>
      </c>
      <c r="N29">
        <v>92.063000000000002</v>
      </c>
      <c r="O29">
        <v>89.512</v>
      </c>
      <c r="P29">
        <v>20.2</v>
      </c>
      <c r="Q29">
        <v>26.1</v>
      </c>
      <c r="R29">
        <v>21.4</v>
      </c>
      <c r="S29">
        <v>5.07</v>
      </c>
      <c r="T29" s="16">
        <v>8</v>
      </c>
      <c r="U29" s="23">
        <f t="shared" si="1"/>
        <v>1419</v>
      </c>
      <c r="V29" s="16"/>
      <c r="W29" s="107">
        <v>41891.427199074074</v>
      </c>
      <c r="X29" s="103">
        <v>430429</v>
      </c>
      <c r="Y29" s="106">
        <f t="shared" si="0"/>
        <v>0</v>
      </c>
    </row>
    <row r="30" spans="1:25" s="25" customFormat="1">
      <c r="A30" s="21">
        <v>8</v>
      </c>
      <c r="B30" t="s">
        <v>146</v>
      </c>
      <c r="C30" t="s">
        <v>13</v>
      </c>
      <c r="D30">
        <v>429010</v>
      </c>
      <c r="E30">
        <v>198665</v>
      </c>
      <c r="F30">
        <v>7.1322900000000002</v>
      </c>
      <c r="G30">
        <v>0</v>
      </c>
      <c r="H30">
        <v>92.084999999999994</v>
      </c>
      <c r="I30">
        <v>22.6</v>
      </c>
      <c r="J30">
        <v>34.4</v>
      </c>
      <c r="K30">
        <v>139.69999999999999</v>
      </c>
      <c r="L30">
        <v>1.0128999999999999</v>
      </c>
      <c r="M30">
        <v>86.786000000000001</v>
      </c>
      <c r="N30">
        <v>94.21</v>
      </c>
      <c r="O30">
        <v>88.61</v>
      </c>
      <c r="P30">
        <v>18.2</v>
      </c>
      <c r="Q30">
        <v>28.2</v>
      </c>
      <c r="R30">
        <v>20.8</v>
      </c>
      <c r="S30">
        <v>5.07</v>
      </c>
      <c r="T30" s="22">
        <v>7</v>
      </c>
      <c r="U30" s="23">
        <f t="shared" si="1"/>
        <v>818</v>
      </c>
      <c r="V30" s="24">
        <v>8</v>
      </c>
      <c r="W30" s="107">
        <v>41860.3981712963</v>
      </c>
      <c r="X30" s="103">
        <v>429010</v>
      </c>
      <c r="Y30" s="106">
        <f t="shared" si="0"/>
        <v>0</v>
      </c>
    </row>
    <row r="31" spans="1:25">
      <c r="A31" s="16">
        <v>7</v>
      </c>
      <c r="B31" t="s">
        <v>147</v>
      </c>
      <c r="C31" t="s">
        <v>13</v>
      </c>
      <c r="D31">
        <v>428192</v>
      </c>
      <c r="E31">
        <v>198554</v>
      </c>
      <c r="F31">
        <v>7.4155280000000001</v>
      </c>
      <c r="G31">
        <v>0</v>
      </c>
      <c r="H31">
        <v>92.286000000000001</v>
      </c>
      <c r="I31">
        <v>21.4</v>
      </c>
      <c r="J31">
        <v>26</v>
      </c>
      <c r="K31">
        <v>140.5</v>
      </c>
      <c r="L31">
        <v>1.0135000000000001</v>
      </c>
      <c r="M31">
        <v>91.025000000000006</v>
      </c>
      <c r="N31">
        <v>94.007999999999996</v>
      </c>
      <c r="O31">
        <v>92.578999999999994</v>
      </c>
      <c r="P31">
        <v>12.6</v>
      </c>
      <c r="Q31">
        <v>28.7</v>
      </c>
      <c r="R31">
        <v>20.9</v>
      </c>
      <c r="S31">
        <v>5.07</v>
      </c>
      <c r="T31" s="16">
        <v>6</v>
      </c>
      <c r="U31" s="23">
        <f t="shared" si="1"/>
        <v>616</v>
      </c>
      <c r="V31" s="5"/>
      <c r="W31" s="107">
        <v>41829.390868055554</v>
      </c>
      <c r="X31" s="103">
        <v>428193</v>
      </c>
      <c r="Y31" s="106">
        <f t="shared" si="0"/>
        <v>2.3354009415754717E-4</v>
      </c>
    </row>
    <row r="32" spans="1:25">
      <c r="A32" s="16">
        <v>6</v>
      </c>
      <c r="B32" t="s">
        <v>148</v>
      </c>
      <c r="C32" t="s">
        <v>13</v>
      </c>
      <c r="D32">
        <v>427576</v>
      </c>
      <c r="E32">
        <v>198469</v>
      </c>
      <c r="F32">
        <v>7.3031600000000001</v>
      </c>
      <c r="G32">
        <v>0</v>
      </c>
      <c r="H32">
        <v>89.558999999999997</v>
      </c>
      <c r="I32">
        <v>22.2</v>
      </c>
      <c r="J32">
        <v>57.4</v>
      </c>
      <c r="K32">
        <v>103.9</v>
      </c>
      <c r="L32">
        <v>1.0132000000000001</v>
      </c>
      <c r="M32">
        <v>86.906000000000006</v>
      </c>
      <c r="N32">
        <v>91.988</v>
      </c>
      <c r="O32">
        <v>91.224999999999994</v>
      </c>
      <c r="P32">
        <v>20</v>
      </c>
      <c r="Q32">
        <v>25.4</v>
      </c>
      <c r="R32">
        <v>21.4</v>
      </c>
      <c r="S32">
        <v>5.07</v>
      </c>
      <c r="T32" s="16">
        <v>5</v>
      </c>
      <c r="U32" s="23">
        <f t="shared" si="1"/>
        <v>1370</v>
      </c>
      <c r="V32" s="5"/>
      <c r="W32" s="107">
        <v>41799.411956018521</v>
      </c>
      <c r="X32" s="103">
        <v>427576</v>
      </c>
      <c r="Y32" s="106">
        <f t="shared" si="0"/>
        <v>0</v>
      </c>
    </row>
    <row r="33" spans="1:25">
      <c r="A33" s="16">
        <v>5</v>
      </c>
      <c r="B33" t="s">
        <v>149</v>
      </c>
      <c r="C33" t="s">
        <v>13</v>
      </c>
      <c r="D33">
        <v>426206</v>
      </c>
      <c r="E33">
        <v>198278</v>
      </c>
      <c r="F33">
        <v>7.1932660000000004</v>
      </c>
      <c r="G33">
        <v>0</v>
      </c>
      <c r="H33">
        <v>88.405000000000001</v>
      </c>
      <c r="I33">
        <v>22.7</v>
      </c>
      <c r="J33">
        <v>64.8</v>
      </c>
      <c r="K33">
        <v>209.2</v>
      </c>
      <c r="L33">
        <v>1.0128999999999999</v>
      </c>
      <c r="M33">
        <v>84.965999999999994</v>
      </c>
      <c r="N33">
        <v>90.867999999999995</v>
      </c>
      <c r="O33">
        <v>89.759</v>
      </c>
      <c r="P33">
        <v>20.399999999999999</v>
      </c>
      <c r="Q33">
        <v>27.7</v>
      </c>
      <c r="R33">
        <v>21.6</v>
      </c>
      <c r="S33">
        <v>5.07</v>
      </c>
      <c r="T33" s="16">
        <v>4</v>
      </c>
      <c r="U33" s="23">
        <f t="shared" si="1"/>
        <v>1547</v>
      </c>
      <c r="V33" s="5"/>
      <c r="W33" s="107">
        <v>41768.398159722223</v>
      </c>
      <c r="X33" s="103">
        <v>426207</v>
      </c>
      <c r="Y33" s="106">
        <f t="shared" si="0"/>
        <v>2.346283252734338E-4</v>
      </c>
    </row>
    <row r="34" spans="1:25">
      <c r="A34" s="16">
        <v>4</v>
      </c>
      <c r="B34" t="s">
        <v>150</v>
      </c>
      <c r="C34" t="s">
        <v>13</v>
      </c>
      <c r="D34">
        <v>424659</v>
      </c>
      <c r="E34">
        <v>198059</v>
      </c>
      <c r="F34">
        <v>6.898307</v>
      </c>
      <c r="G34">
        <v>0</v>
      </c>
      <c r="H34">
        <v>88.647000000000006</v>
      </c>
      <c r="I34">
        <v>21.5</v>
      </c>
      <c r="J34">
        <v>59.2</v>
      </c>
      <c r="K34">
        <v>112.1</v>
      </c>
      <c r="L34">
        <v>1.0123</v>
      </c>
      <c r="M34">
        <v>85.36</v>
      </c>
      <c r="N34">
        <v>91.632000000000005</v>
      </c>
      <c r="O34">
        <v>85.659000000000006</v>
      </c>
      <c r="P34">
        <v>19.3</v>
      </c>
      <c r="Q34">
        <v>24.7</v>
      </c>
      <c r="R34">
        <v>21.6</v>
      </c>
      <c r="S34">
        <v>5.07</v>
      </c>
      <c r="T34" s="16">
        <v>3</v>
      </c>
      <c r="U34" s="23">
        <f t="shared" si="1"/>
        <v>1412</v>
      </c>
      <c r="V34" s="5"/>
      <c r="W34" s="107">
        <v>41738.414988425924</v>
      </c>
      <c r="X34" s="103">
        <v>424660</v>
      </c>
      <c r="Y34" s="106">
        <f t="shared" si="0"/>
        <v>2.3548305817655546E-4</v>
      </c>
    </row>
    <row r="35" spans="1:25">
      <c r="A35" s="16">
        <v>3</v>
      </c>
      <c r="B35" t="s">
        <v>151</v>
      </c>
      <c r="C35" t="s">
        <v>13</v>
      </c>
      <c r="D35">
        <v>423247</v>
      </c>
      <c r="E35">
        <v>197860</v>
      </c>
      <c r="F35">
        <v>6.9505889999999999</v>
      </c>
      <c r="G35">
        <v>0</v>
      </c>
      <c r="H35">
        <v>90.206000000000003</v>
      </c>
      <c r="I35">
        <v>23</v>
      </c>
      <c r="J35">
        <v>59.1</v>
      </c>
      <c r="K35">
        <v>139.4</v>
      </c>
      <c r="L35">
        <v>1.0124</v>
      </c>
      <c r="M35">
        <v>86.33</v>
      </c>
      <c r="N35">
        <v>92.734999999999999</v>
      </c>
      <c r="O35">
        <v>86.356999999999999</v>
      </c>
      <c r="P35">
        <v>19.7</v>
      </c>
      <c r="Q35">
        <v>28.3</v>
      </c>
      <c r="R35">
        <v>21.5</v>
      </c>
      <c r="S35">
        <v>5.08</v>
      </c>
      <c r="T35" s="16">
        <v>2</v>
      </c>
      <c r="U35" s="23">
        <f t="shared" si="1"/>
        <v>1405</v>
      </c>
      <c r="V35" s="5"/>
      <c r="W35" s="107">
        <v>41707.438784722224</v>
      </c>
      <c r="X35" s="103">
        <v>423247</v>
      </c>
      <c r="Y35" s="106">
        <f>((X35*100)/D35)-100</f>
        <v>0</v>
      </c>
    </row>
    <row r="36" spans="1:25">
      <c r="A36" s="16">
        <v>2</v>
      </c>
      <c r="B36" t="s">
        <v>152</v>
      </c>
      <c r="C36" t="s">
        <v>13</v>
      </c>
      <c r="D36">
        <v>421842</v>
      </c>
      <c r="E36">
        <v>197665</v>
      </c>
      <c r="F36">
        <v>7.1746889999999999</v>
      </c>
      <c r="G36">
        <v>0</v>
      </c>
      <c r="H36">
        <v>89.290999999999997</v>
      </c>
      <c r="I36">
        <v>24.2</v>
      </c>
      <c r="J36">
        <v>62.6</v>
      </c>
      <c r="K36">
        <v>111.4</v>
      </c>
      <c r="L36">
        <v>1.0127999999999999</v>
      </c>
      <c r="M36">
        <v>85.813000000000002</v>
      </c>
      <c r="N36">
        <v>91.92</v>
      </c>
      <c r="O36">
        <v>89.817999999999998</v>
      </c>
      <c r="P36">
        <v>20.2</v>
      </c>
      <c r="Q36">
        <v>29.8</v>
      </c>
      <c r="R36">
        <v>22.5</v>
      </c>
      <c r="S36">
        <v>5.07</v>
      </c>
      <c r="T36" s="16">
        <v>1</v>
      </c>
      <c r="U36" s="23">
        <f t="shared" si="1"/>
        <v>1494</v>
      </c>
      <c r="V36" s="5"/>
      <c r="W36" s="107">
        <v>41679.392881944441</v>
      </c>
      <c r="X36" s="103">
        <v>421842</v>
      </c>
      <c r="Y36" s="106">
        <f t="shared" ref="Y36:Y37" si="2">((X36*100)/D36)-100</f>
        <v>0</v>
      </c>
    </row>
    <row r="37" spans="1:25">
      <c r="A37" s="16">
        <v>1</v>
      </c>
      <c r="B37" t="s">
        <v>138</v>
      </c>
      <c r="C37" t="s">
        <v>13</v>
      </c>
      <c r="D37">
        <v>420348</v>
      </c>
      <c r="E37">
        <v>197454</v>
      </c>
      <c r="F37">
        <v>7.1452530000000003</v>
      </c>
      <c r="G37">
        <v>0</v>
      </c>
      <c r="H37">
        <v>91.632000000000005</v>
      </c>
      <c r="I37">
        <v>24.9</v>
      </c>
      <c r="J37">
        <v>34.9</v>
      </c>
      <c r="K37">
        <v>138.80000000000001</v>
      </c>
      <c r="L37">
        <v>1.0127999999999999</v>
      </c>
      <c r="M37">
        <v>88.015000000000001</v>
      </c>
      <c r="N37">
        <v>93.802999999999997</v>
      </c>
      <c r="O37">
        <v>89.305999999999997</v>
      </c>
      <c r="P37">
        <v>18.5</v>
      </c>
      <c r="Q37">
        <v>33.299999999999997</v>
      </c>
      <c r="R37">
        <v>22.2</v>
      </c>
      <c r="S37">
        <v>5.08</v>
      </c>
      <c r="T37" s="1"/>
      <c r="U37" s="26"/>
      <c r="V37" s="5"/>
      <c r="W37" s="107">
        <v>41648.384143518517</v>
      </c>
      <c r="X37" s="103">
        <v>420349</v>
      </c>
      <c r="Y37" s="106">
        <f t="shared" si="2"/>
        <v>2.3789812250640807E-4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02"/>
      <c r="X38" s="202"/>
      <c r="Y38" s="20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9"/>
      <c r="X39" s="199"/>
      <c r="Y39" s="199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9"/>
      <c r="X40" s="199"/>
      <c r="Y40" s="199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9"/>
      <c r="X41" s="199"/>
      <c r="Y41" s="199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00" t="s">
        <v>135</v>
      </c>
      <c r="X1" s="200" t="s">
        <v>136</v>
      </c>
      <c r="Y1" s="201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00"/>
      <c r="X2" s="200"/>
      <c r="Y2" s="201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00"/>
      <c r="X3" s="200"/>
      <c r="Y3" s="20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00"/>
      <c r="X4" s="200"/>
      <c r="Y4" s="20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00"/>
      <c r="X5" s="200"/>
      <c r="Y5" s="201"/>
    </row>
    <row r="6" spans="1:25">
      <c r="A6" s="21">
        <v>32</v>
      </c>
      <c r="T6" s="22">
        <v>31</v>
      </c>
      <c r="U6" s="23">
        <f>D6-D7</f>
        <v>-36614</v>
      </c>
      <c r="V6" s="24">
        <v>1</v>
      </c>
      <c r="W6" s="105"/>
      <c r="X6" s="104"/>
      <c r="Y6" s="106" t="e">
        <f t="shared" ref="Y6:Y34" si="0">((X6*100)/D6)-100</f>
        <v>#DIV/0!</v>
      </c>
    </row>
    <row r="7" spans="1:25">
      <c r="A7" s="16">
        <v>31</v>
      </c>
      <c r="D7">
        <v>36614</v>
      </c>
      <c r="T7" s="16">
        <v>30</v>
      </c>
      <c r="U7" s="23">
        <f>D7-D8</f>
        <v>79</v>
      </c>
      <c r="V7" s="4"/>
      <c r="W7" s="104"/>
      <c r="X7" s="104"/>
      <c r="Y7" s="106">
        <f t="shared" si="0"/>
        <v>-100</v>
      </c>
    </row>
    <row r="8" spans="1:25">
      <c r="A8" s="16">
        <v>30</v>
      </c>
      <c r="D8">
        <v>36535</v>
      </c>
      <c r="T8" s="16">
        <v>29</v>
      </c>
      <c r="U8" s="23">
        <f>D8-D9</f>
        <v>2</v>
      </c>
      <c r="V8" s="4"/>
      <c r="W8" s="104"/>
      <c r="X8" s="104"/>
      <c r="Y8" s="106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36533</v>
      </c>
      <c r="E9">
        <v>5114</v>
      </c>
      <c r="F9">
        <v>7.0887979999999997</v>
      </c>
      <c r="G9">
        <v>0</v>
      </c>
      <c r="H9">
        <v>91.385999999999996</v>
      </c>
      <c r="I9">
        <v>19.5</v>
      </c>
      <c r="J9">
        <v>0</v>
      </c>
      <c r="K9">
        <v>0</v>
      </c>
      <c r="L9">
        <v>1.0136000000000001</v>
      </c>
      <c r="M9">
        <v>85.753</v>
      </c>
      <c r="N9">
        <v>93.366</v>
      </c>
      <c r="O9">
        <v>85.984999999999999</v>
      </c>
      <c r="P9">
        <v>13.5</v>
      </c>
      <c r="Q9">
        <v>29.4</v>
      </c>
      <c r="R9">
        <v>15.2</v>
      </c>
      <c r="S9">
        <v>5.62</v>
      </c>
      <c r="T9" s="22">
        <v>28</v>
      </c>
      <c r="U9" s="23">
        <f t="shared" ref="U9:U36" si="1">D9-D10</f>
        <v>0</v>
      </c>
      <c r="V9" s="24">
        <v>29</v>
      </c>
      <c r="W9" s="104"/>
      <c r="X9" s="104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36533</v>
      </c>
      <c r="E10">
        <v>5114</v>
      </c>
      <c r="F10">
        <v>7.5844069999999997</v>
      </c>
      <c r="G10">
        <v>0</v>
      </c>
      <c r="H10">
        <v>91.093999999999994</v>
      </c>
      <c r="I10">
        <v>19.8</v>
      </c>
      <c r="J10">
        <v>0</v>
      </c>
      <c r="K10">
        <v>0</v>
      </c>
      <c r="L10">
        <v>1.0146999999999999</v>
      </c>
      <c r="M10">
        <v>88.248000000000005</v>
      </c>
      <c r="N10">
        <v>94.685000000000002</v>
      </c>
      <c r="O10">
        <v>92.712999999999994</v>
      </c>
      <c r="P10">
        <v>13.1</v>
      </c>
      <c r="Q10">
        <v>31.2</v>
      </c>
      <c r="R10">
        <v>15.2</v>
      </c>
      <c r="S10">
        <v>5.63</v>
      </c>
      <c r="T10" s="16">
        <v>27</v>
      </c>
      <c r="U10" s="23">
        <f t="shared" si="1"/>
        <v>0</v>
      </c>
      <c r="V10" s="16"/>
      <c r="W10" s="104"/>
      <c r="X10" s="104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36533</v>
      </c>
      <c r="E11">
        <v>5114</v>
      </c>
      <c r="F11">
        <v>7.3711770000000003</v>
      </c>
      <c r="G11">
        <v>0</v>
      </c>
      <c r="H11">
        <v>89.721000000000004</v>
      </c>
      <c r="I11">
        <v>19.899999999999999</v>
      </c>
      <c r="J11">
        <v>0</v>
      </c>
      <c r="K11">
        <v>0</v>
      </c>
      <c r="L11">
        <v>1.0145</v>
      </c>
      <c r="M11">
        <v>86.634</v>
      </c>
      <c r="N11">
        <v>93.260999999999996</v>
      </c>
      <c r="O11">
        <v>89.215999999999994</v>
      </c>
      <c r="P11">
        <v>12.3</v>
      </c>
      <c r="Q11">
        <v>31</v>
      </c>
      <c r="R11">
        <v>13.6</v>
      </c>
      <c r="S11">
        <v>5.62</v>
      </c>
      <c r="T11" s="16">
        <v>26</v>
      </c>
      <c r="U11" s="23">
        <f t="shared" si="1"/>
        <v>0</v>
      </c>
      <c r="V11" s="16"/>
      <c r="W11" s="104"/>
      <c r="X11" s="104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36533</v>
      </c>
      <c r="E12">
        <v>5114</v>
      </c>
      <c r="F12">
        <v>7.263693</v>
      </c>
      <c r="G12">
        <v>0</v>
      </c>
      <c r="H12">
        <v>88.855000000000004</v>
      </c>
      <c r="I12">
        <v>18.8</v>
      </c>
      <c r="J12">
        <v>2.7</v>
      </c>
      <c r="K12">
        <v>16.3</v>
      </c>
      <c r="L12">
        <v>1.0143</v>
      </c>
      <c r="M12">
        <v>85.997</v>
      </c>
      <c r="N12">
        <v>91.873000000000005</v>
      </c>
      <c r="O12">
        <v>87.608999999999995</v>
      </c>
      <c r="P12">
        <v>10.8</v>
      </c>
      <c r="Q12">
        <v>28.5</v>
      </c>
      <c r="R12">
        <v>13.2</v>
      </c>
      <c r="S12">
        <v>5.63</v>
      </c>
      <c r="T12" s="16">
        <v>25</v>
      </c>
      <c r="U12" s="23">
        <f t="shared" si="1"/>
        <v>61</v>
      </c>
      <c r="V12" s="16"/>
      <c r="W12" s="104"/>
      <c r="X12" s="104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36472</v>
      </c>
      <c r="E13">
        <v>5105</v>
      </c>
      <c r="F13">
        <v>7.1505320000000001</v>
      </c>
      <c r="G13">
        <v>0</v>
      </c>
      <c r="H13">
        <v>89.608000000000004</v>
      </c>
      <c r="I13">
        <v>18.2</v>
      </c>
      <c r="J13">
        <v>0.3</v>
      </c>
      <c r="K13">
        <v>17.8</v>
      </c>
      <c r="L13">
        <v>1.0134000000000001</v>
      </c>
      <c r="M13">
        <v>85.787000000000006</v>
      </c>
      <c r="N13">
        <v>92.307000000000002</v>
      </c>
      <c r="O13">
        <v>87.650999999999996</v>
      </c>
      <c r="P13">
        <v>13.6</v>
      </c>
      <c r="Q13">
        <v>26</v>
      </c>
      <c r="R13">
        <v>17.600000000000001</v>
      </c>
      <c r="S13">
        <v>5.63</v>
      </c>
      <c r="T13" s="16">
        <v>24</v>
      </c>
      <c r="U13" s="23">
        <f t="shared" si="1"/>
        <v>8</v>
      </c>
      <c r="V13" s="16"/>
      <c r="W13" s="104"/>
      <c r="X13" s="104"/>
      <c r="Y13" s="106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36464</v>
      </c>
      <c r="E14">
        <v>5104</v>
      </c>
      <c r="F14">
        <v>7.1877300000000002</v>
      </c>
      <c r="G14">
        <v>0</v>
      </c>
      <c r="H14">
        <v>88.331999999999994</v>
      </c>
      <c r="I14">
        <v>18.600000000000001</v>
      </c>
      <c r="J14">
        <v>0</v>
      </c>
      <c r="K14">
        <v>0</v>
      </c>
      <c r="L14">
        <v>1.0139</v>
      </c>
      <c r="M14">
        <v>84.81</v>
      </c>
      <c r="N14">
        <v>91.379000000000005</v>
      </c>
      <c r="O14">
        <v>87.081000000000003</v>
      </c>
      <c r="P14">
        <v>14.1</v>
      </c>
      <c r="Q14">
        <v>26.1</v>
      </c>
      <c r="R14">
        <v>14.5</v>
      </c>
      <c r="S14">
        <v>5.63</v>
      </c>
      <c r="T14" s="16">
        <v>23</v>
      </c>
      <c r="U14" s="23">
        <f t="shared" si="1"/>
        <v>0</v>
      </c>
      <c r="V14" s="16"/>
      <c r="W14" s="104"/>
      <c r="X14" s="104"/>
      <c r="Y14" s="106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36464</v>
      </c>
      <c r="E15">
        <v>5104</v>
      </c>
      <c r="F15">
        <v>7.1648759999999996</v>
      </c>
      <c r="G15">
        <v>0</v>
      </c>
      <c r="H15">
        <v>88.463999999999999</v>
      </c>
      <c r="I15">
        <v>20.399999999999999</v>
      </c>
      <c r="J15">
        <v>3.2</v>
      </c>
      <c r="K15">
        <v>14.1</v>
      </c>
      <c r="L15">
        <v>1.0137</v>
      </c>
      <c r="M15">
        <v>85.221999999999994</v>
      </c>
      <c r="N15">
        <v>91.346999999999994</v>
      </c>
      <c r="O15">
        <v>87.158000000000001</v>
      </c>
      <c r="P15">
        <v>15.3</v>
      </c>
      <c r="Q15">
        <v>27.7</v>
      </c>
      <c r="R15">
        <v>15.6</v>
      </c>
      <c r="S15">
        <v>5.63</v>
      </c>
      <c r="T15" s="16">
        <v>22</v>
      </c>
      <c r="U15" s="23">
        <f t="shared" si="1"/>
        <v>74</v>
      </c>
      <c r="V15" s="16"/>
      <c r="W15" s="104"/>
      <c r="X15" s="104"/>
      <c r="Y15" s="106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36390</v>
      </c>
      <c r="E16">
        <v>5093</v>
      </c>
      <c r="F16">
        <v>7.1424110000000001</v>
      </c>
      <c r="G16">
        <v>0</v>
      </c>
      <c r="H16">
        <v>91.192999999999998</v>
      </c>
      <c r="I16">
        <v>20</v>
      </c>
      <c r="J16">
        <v>0.4</v>
      </c>
      <c r="K16">
        <v>17.7</v>
      </c>
      <c r="L16">
        <v>1.0134000000000001</v>
      </c>
      <c r="M16">
        <v>86.204999999999998</v>
      </c>
      <c r="N16">
        <v>94.268000000000001</v>
      </c>
      <c r="O16">
        <v>87.501000000000005</v>
      </c>
      <c r="P16">
        <v>14.8</v>
      </c>
      <c r="Q16">
        <v>30.1</v>
      </c>
      <c r="R16">
        <v>17.5</v>
      </c>
      <c r="S16">
        <v>5.63</v>
      </c>
      <c r="T16" s="22">
        <v>21</v>
      </c>
      <c r="U16" s="23">
        <f t="shared" si="1"/>
        <v>11</v>
      </c>
      <c r="V16" s="24">
        <v>22</v>
      </c>
      <c r="W16" s="104"/>
      <c r="X16" s="104"/>
      <c r="Y16" s="106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36379</v>
      </c>
      <c r="E17">
        <v>5092</v>
      </c>
      <c r="F17">
        <v>7.4452410000000002</v>
      </c>
      <c r="G17">
        <v>0</v>
      </c>
      <c r="H17">
        <v>91.316000000000003</v>
      </c>
      <c r="I17">
        <v>18.899999999999999</v>
      </c>
      <c r="J17">
        <v>0</v>
      </c>
      <c r="K17">
        <v>0</v>
      </c>
      <c r="L17">
        <v>1.0145</v>
      </c>
      <c r="M17">
        <v>88.399000000000001</v>
      </c>
      <c r="N17">
        <v>93.611999999999995</v>
      </c>
      <c r="O17">
        <v>90.665000000000006</v>
      </c>
      <c r="P17">
        <v>13.3</v>
      </c>
      <c r="Q17">
        <v>30.9</v>
      </c>
      <c r="R17">
        <v>14.8</v>
      </c>
      <c r="S17">
        <v>5.63</v>
      </c>
      <c r="T17" s="16">
        <v>20</v>
      </c>
      <c r="U17" s="23">
        <f t="shared" si="1"/>
        <v>0</v>
      </c>
      <c r="V17" s="16"/>
      <c r="W17" s="104"/>
      <c r="X17" s="104"/>
      <c r="Y17" s="106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36379</v>
      </c>
      <c r="E18">
        <v>5092</v>
      </c>
      <c r="F18">
        <v>7.4052210000000001</v>
      </c>
      <c r="G18">
        <v>0</v>
      </c>
      <c r="H18">
        <v>89.882000000000005</v>
      </c>
      <c r="I18">
        <v>23.5</v>
      </c>
      <c r="J18">
        <v>0</v>
      </c>
      <c r="K18">
        <v>0</v>
      </c>
      <c r="L18">
        <v>1.0142</v>
      </c>
      <c r="M18">
        <v>86.31</v>
      </c>
      <c r="N18">
        <v>93.477000000000004</v>
      </c>
      <c r="O18">
        <v>90.65</v>
      </c>
      <c r="P18">
        <v>14.2</v>
      </c>
      <c r="Q18">
        <v>35.5</v>
      </c>
      <c r="R18">
        <v>16.2</v>
      </c>
      <c r="S18">
        <v>5.63</v>
      </c>
      <c r="T18" s="16">
        <v>19</v>
      </c>
      <c r="U18" s="23">
        <f t="shared" si="1"/>
        <v>0</v>
      </c>
      <c r="V18" s="16"/>
      <c r="W18" s="104"/>
      <c r="X18" s="104"/>
      <c r="Y18" s="106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36379</v>
      </c>
      <c r="E19">
        <v>5092</v>
      </c>
      <c r="F19">
        <v>7.3437650000000003</v>
      </c>
      <c r="G19">
        <v>0</v>
      </c>
      <c r="H19">
        <v>88.488</v>
      </c>
      <c r="I19">
        <v>22</v>
      </c>
      <c r="J19">
        <v>0</v>
      </c>
      <c r="K19">
        <v>0</v>
      </c>
      <c r="L19">
        <v>1.0143</v>
      </c>
      <c r="M19">
        <v>85.796999999999997</v>
      </c>
      <c r="N19">
        <v>91.037000000000006</v>
      </c>
      <c r="O19">
        <v>89.036000000000001</v>
      </c>
      <c r="P19">
        <v>11.3</v>
      </c>
      <c r="Q19">
        <v>33.700000000000003</v>
      </c>
      <c r="R19">
        <v>14.1</v>
      </c>
      <c r="S19">
        <v>5.64</v>
      </c>
      <c r="T19" s="16">
        <v>18</v>
      </c>
      <c r="U19" s="23">
        <f t="shared" si="1"/>
        <v>0</v>
      </c>
      <c r="V19" s="16"/>
      <c r="W19" s="104"/>
      <c r="X19" s="104"/>
      <c r="Y19" s="106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36379</v>
      </c>
      <c r="E20">
        <v>5092</v>
      </c>
      <c r="F20">
        <v>7.1464610000000004</v>
      </c>
      <c r="G20">
        <v>0</v>
      </c>
      <c r="H20">
        <v>88.896000000000001</v>
      </c>
      <c r="I20">
        <v>21.9</v>
      </c>
      <c r="J20">
        <v>0</v>
      </c>
      <c r="K20">
        <v>0</v>
      </c>
      <c r="L20">
        <v>1.0136000000000001</v>
      </c>
      <c r="M20">
        <v>85.91</v>
      </c>
      <c r="N20">
        <v>90.980999999999995</v>
      </c>
      <c r="O20">
        <v>87.076999999999998</v>
      </c>
      <c r="P20">
        <v>15.2</v>
      </c>
      <c r="Q20">
        <v>31.5</v>
      </c>
      <c r="R20">
        <v>16.100000000000001</v>
      </c>
      <c r="S20">
        <v>5.63</v>
      </c>
      <c r="T20" s="16">
        <v>17</v>
      </c>
      <c r="U20" s="23">
        <f t="shared" si="1"/>
        <v>0</v>
      </c>
      <c r="V20" s="16"/>
      <c r="W20" s="103"/>
      <c r="X20" s="103"/>
      <c r="Y20" s="106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36379</v>
      </c>
      <c r="E21">
        <v>5092</v>
      </c>
      <c r="F21">
        <v>7.2627620000000004</v>
      </c>
      <c r="G21">
        <v>0</v>
      </c>
      <c r="H21">
        <v>92.775000000000006</v>
      </c>
      <c r="I21">
        <v>19.8</v>
      </c>
      <c r="J21">
        <v>0</v>
      </c>
      <c r="K21">
        <v>0</v>
      </c>
      <c r="L21">
        <v>1.0139</v>
      </c>
      <c r="M21">
        <v>87.888000000000005</v>
      </c>
      <c r="N21">
        <v>95.14</v>
      </c>
      <c r="O21">
        <v>88.474000000000004</v>
      </c>
      <c r="P21">
        <v>14.3</v>
      </c>
      <c r="Q21">
        <v>26.7</v>
      </c>
      <c r="R21">
        <v>15.6</v>
      </c>
      <c r="S21">
        <v>5.65</v>
      </c>
      <c r="T21" s="16">
        <v>16</v>
      </c>
      <c r="U21" s="23">
        <f t="shared" si="1"/>
        <v>0</v>
      </c>
      <c r="V21" s="16"/>
      <c r="W21" s="103"/>
      <c r="X21" s="103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36379</v>
      </c>
      <c r="E22">
        <v>5092</v>
      </c>
      <c r="F22">
        <v>7.7596670000000003</v>
      </c>
      <c r="G22">
        <v>0</v>
      </c>
      <c r="H22">
        <v>93.828000000000003</v>
      </c>
      <c r="I22">
        <v>19.100000000000001</v>
      </c>
      <c r="J22">
        <v>1.3</v>
      </c>
      <c r="K22">
        <v>12.1</v>
      </c>
      <c r="L22">
        <v>1.0152000000000001</v>
      </c>
      <c r="M22">
        <v>89.867999999999995</v>
      </c>
      <c r="N22">
        <v>95.701999999999998</v>
      </c>
      <c r="O22">
        <v>94.712000000000003</v>
      </c>
      <c r="P22">
        <v>11.9</v>
      </c>
      <c r="Q22">
        <v>28.1</v>
      </c>
      <c r="R22">
        <v>14.3</v>
      </c>
      <c r="S22">
        <v>5.64</v>
      </c>
      <c r="T22" s="16">
        <v>15</v>
      </c>
      <c r="U22" s="23">
        <f t="shared" si="1"/>
        <v>31</v>
      </c>
      <c r="V22" s="16"/>
      <c r="W22" s="103"/>
      <c r="X22" s="103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36348</v>
      </c>
      <c r="E23">
        <v>5088</v>
      </c>
      <c r="F23">
        <v>7.4153019999999996</v>
      </c>
      <c r="G23">
        <v>0</v>
      </c>
      <c r="H23">
        <v>92.453999999999994</v>
      </c>
      <c r="I23">
        <v>19</v>
      </c>
      <c r="J23">
        <v>0.2</v>
      </c>
      <c r="K23">
        <v>17.899999999999999</v>
      </c>
      <c r="L23">
        <v>1.0143</v>
      </c>
      <c r="M23">
        <v>90.424999999999997</v>
      </c>
      <c r="N23">
        <v>94.221999999999994</v>
      </c>
      <c r="O23">
        <v>90.435000000000002</v>
      </c>
      <c r="P23">
        <v>13</v>
      </c>
      <c r="Q23">
        <v>26.4</v>
      </c>
      <c r="R23">
        <v>15.3</v>
      </c>
      <c r="S23">
        <v>5.63</v>
      </c>
      <c r="T23" s="22">
        <v>14</v>
      </c>
      <c r="U23" s="23">
        <f t="shared" si="1"/>
        <v>4</v>
      </c>
      <c r="V23" s="24">
        <v>15</v>
      </c>
      <c r="W23" s="103"/>
      <c r="X23" s="103"/>
      <c r="Y23" s="106">
        <f t="shared" si="0"/>
        <v>-100</v>
      </c>
    </row>
    <row r="24" spans="1:25">
      <c r="A24" s="16">
        <v>14</v>
      </c>
      <c r="B24" t="s">
        <v>185</v>
      </c>
      <c r="C24" t="s">
        <v>13</v>
      </c>
      <c r="D24">
        <v>36344</v>
      </c>
      <c r="E24">
        <v>5087</v>
      </c>
      <c r="F24">
        <v>7.4636639999999996</v>
      </c>
      <c r="G24">
        <v>0</v>
      </c>
      <c r="H24">
        <v>92.046999999999997</v>
      </c>
      <c r="I24">
        <v>20.5</v>
      </c>
      <c r="J24">
        <v>0</v>
      </c>
      <c r="K24">
        <v>0</v>
      </c>
      <c r="L24">
        <v>1.0142</v>
      </c>
      <c r="M24">
        <v>88.866</v>
      </c>
      <c r="N24">
        <v>94.194000000000003</v>
      </c>
      <c r="O24">
        <v>91.712999999999994</v>
      </c>
      <c r="P24">
        <v>14.4</v>
      </c>
      <c r="Q24">
        <v>28.2</v>
      </c>
      <c r="R24">
        <v>17</v>
      </c>
      <c r="S24">
        <v>5.63</v>
      </c>
      <c r="T24" s="16">
        <v>13</v>
      </c>
      <c r="U24" s="23">
        <f t="shared" si="1"/>
        <v>0</v>
      </c>
      <c r="V24" s="16"/>
      <c r="W24" s="103"/>
      <c r="X24" s="103"/>
      <c r="Y24" s="106">
        <f t="shared" si="0"/>
        <v>-100</v>
      </c>
    </row>
    <row r="25" spans="1:25">
      <c r="A25" s="16">
        <v>13</v>
      </c>
      <c r="B25" t="s">
        <v>186</v>
      </c>
      <c r="C25" t="s">
        <v>13</v>
      </c>
      <c r="D25">
        <v>36344</v>
      </c>
      <c r="E25">
        <v>5087</v>
      </c>
      <c r="F25">
        <v>7.4639199999999999</v>
      </c>
      <c r="G25">
        <v>0</v>
      </c>
      <c r="H25">
        <v>90.966999999999999</v>
      </c>
      <c r="I25">
        <v>19.7</v>
      </c>
      <c r="J25">
        <v>1.6</v>
      </c>
      <c r="K25">
        <v>9.6</v>
      </c>
      <c r="L25">
        <v>1.0145999999999999</v>
      </c>
      <c r="M25">
        <v>86.58</v>
      </c>
      <c r="N25">
        <v>94.052999999999997</v>
      </c>
      <c r="O25">
        <v>90.748000000000005</v>
      </c>
      <c r="P25">
        <v>13.2</v>
      </c>
      <c r="Q25">
        <v>28</v>
      </c>
      <c r="R25">
        <v>14.3</v>
      </c>
      <c r="S25">
        <v>5.65</v>
      </c>
      <c r="T25" s="16">
        <v>12</v>
      </c>
      <c r="U25" s="23">
        <f t="shared" si="1"/>
        <v>36</v>
      </c>
      <c r="V25" s="16"/>
      <c r="W25" s="103"/>
      <c r="X25" s="103"/>
      <c r="Y25" s="106">
        <f t="shared" si="0"/>
        <v>-100</v>
      </c>
    </row>
    <row r="26" spans="1:25">
      <c r="A26" s="16">
        <v>12</v>
      </c>
      <c r="B26" t="s">
        <v>187</v>
      </c>
      <c r="C26" t="s">
        <v>13</v>
      </c>
      <c r="D26">
        <v>36308</v>
      </c>
      <c r="E26">
        <v>5082</v>
      </c>
      <c r="F26">
        <v>7.1893669999999998</v>
      </c>
      <c r="G26">
        <v>0</v>
      </c>
      <c r="H26">
        <v>89.236999999999995</v>
      </c>
      <c r="I26">
        <v>20.100000000000001</v>
      </c>
      <c r="J26">
        <v>1.8</v>
      </c>
      <c r="K26">
        <v>17.7</v>
      </c>
      <c r="L26">
        <v>1.0139</v>
      </c>
      <c r="M26">
        <v>85.977000000000004</v>
      </c>
      <c r="N26">
        <v>92.909000000000006</v>
      </c>
      <c r="O26">
        <v>87.281999999999996</v>
      </c>
      <c r="P26">
        <v>11.4</v>
      </c>
      <c r="Q26">
        <v>29.7</v>
      </c>
      <c r="R26">
        <v>15</v>
      </c>
      <c r="S26">
        <v>5.65</v>
      </c>
      <c r="T26" s="16">
        <v>11</v>
      </c>
      <c r="U26" s="23">
        <f t="shared" si="1"/>
        <v>41</v>
      </c>
      <c r="V26" s="16"/>
      <c r="W26" s="107"/>
      <c r="X26" s="103"/>
      <c r="Y26" s="106">
        <f t="shared" si="0"/>
        <v>-100</v>
      </c>
    </row>
    <row r="27" spans="1:25">
      <c r="A27" s="16">
        <v>11</v>
      </c>
      <c r="B27" t="s">
        <v>188</v>
      </c>
      <c r="C27" t="s">
        <v>13</v>
      </c>
      <c r="D27">
        <v>36267</v>
      </c>
      <c r="E27">
        <v>5076</v>
      </c>
      <c r="F27">
        <v>7.4010530000000001</v>
      </c>
      <c r="G27">
        <v>0</v>
      </c>
      <c r="H27">
        <v>89.744</v>
      </c>
      <c r="I27">
        <v>20.399999999999999</v>
      </c>
      <c r="J27">
        <v>3</v>
      </c>
      <c r="K27">
        <v>8.1</v>
      </c>
      <c r="L27">
        <v>1.0144</v>
      </c>
      <c r="M27">
        <v>85.191999999999993</v>
      </c>
      <c r="N27">
        <v>93.028999999999996</v>
      </c>
      <c r="O27">
        <v>89.841999999999999</v>
      </c>
      <c r="P27">
        <v>12.5</v>
      </c>
      <c r="Q27">
        <v>31.4</v>
      </c>
      <c r="R27">
        <v>14.2</v>
      </c>
      <c r="S27">
        <v>5.64</v>
      </c>
      <c r="T27" s="16">
        <v>10</v>
      </c>
      <c r="U27" s="23">
        <f t="shared" si="1"/>
        <v>71</v>
      </c>
      <c r="V27" s="16"/>
      <c r="W27" s="107"/>
      <c r="X27" s="103"/>
      <c r="Y27" s="106">
        <f t="shared" si="0"/>
        <v>-100</v>
      </c>
    </row>
    <row r="28" spans="1:25">
      <c r="A28" s="16">
        <v>10</v>
      </c>
      <c r="B28" t="s">
        <v>189</v>
      </c>
      <c r="C28" t="s">
        <v>13</v>
      </c>
      <c r="D28">
        <v>36196</v>
      </c>
      <c r="E28">
        <v>5066</v>
      </c>
      <c r="F28">
        <v>7.1990259999999999</v>
      </c>
      <c r="G28">
        <v>0</v>
      </c>
      <c r="H28">
        <v>89.08</v>
      </c>
      <c r="I28">
        <v>20.3</v>
      </c>
      <c r="J28">
        <v>0.3</v>
      </c>
      <c r="K28">
        <v>17.8</v>
      </c>
      <c r="L28">
        <v>1.0135000000000001</v>
      </c>
      <c r="M28">
        <v>85.370999999999995</v>
      </c>
      <c r="N28">
        <v>91.801000000000002</v>
      </c>
      <c r="O28">
        <v>88.245000000000005</v>
      </c>
      <c r="P28">
        <v>13.2</v>
      </c>
      <c r="Q28">
        <v>30.6</v>
      </c>
      <c r="R28">
        <v>17.399999999999999</v>
      </c>
      <c r="S28">
        <v>5.64</v>
      </c>
      <c r="T28" s="16">
        <v>9</v>
      </c>
      <c r="U28" s="23">
        <f t="shared" si="1"/>
        <v>8</v>
      </c>
      <c r="V28" s="16"/>
      <c r="W28" s="107"/>
      <c r="X28" s="103"/>
      <c r="Y28" s="106">
        <f t="shared" si="0"/>
        <v>-100</v>
      </c>
    </row>
    <row r="29" spans="1:25">
      <c r="A29" s="16">
        <v>9</v>
      </c>
      <c r="B29" t="s">
        <v>190</v>
      </c>
      <c r="C29" t="s">
        <v>13</v>
      </c>
      <c r="D29">
        <v>36188</v>
      </c>
      <c r="E29">
        <v>5065</v>
      </c>
      <c r="F29">
        <v>7.3865610000000004</v>
      </c>
      <c r="G29">
        <v>0</v>
      </c>
      <c r="H29">
        <v>89.373000000000005</v>
      </c>
      <c r="I29">
        <v>18.100000000000001</v>
      </c>
      <c r="J29">
        <v>2</v>
      </c>
      <c r="K29">
        <v>17.2</v>
      </c>
      <c r="L29">
        <v>1.0143</v>
      </c>
      <c r="M29">
        <v>85.893000000000001</v>
      </c>
      <c r="N29">
        <v>92.454999999999998</v>
      </c>
      <c r="O29">
        <v>89.948999999999998</v>
      </c>
      <c r="P29">
        <v>13</v>
      </c>
      <c r="Q29">
        <v>24.9</v>
      </c>
      <c r="R29">
        <v>15</v>
      </c>
      <c r="S29">
        <v>5.63</v>
      </c>
      <c r="T29" s="16">
        <v>8</v>
      </c>
      <c r="U29" s="23">
        <f t="shared" si="1"/>
        <v>47</v>
      </c>
      <c r="V29" s="16"/>
      <c r="W29" s="107">
        <v>41891.384756944448</v>
      </c>
      <c r="X29" s="103">
        <v>36188</v>
      </c>
      <c r="Y29" s="106">
        <f t="shared" si="0"/>
        <v>0</v>
      </c>
    </row>
    <row r="30" spans="1:25" s="25" customFormat="1">
      <c r="A30" s="21">
        <v>8</v>
      </c>
      <c r="B30" t="s">
        <v>146</v>
      </c>
      <c r="C30" t="s">
        <v>13</v>
      </c>
      <c r="D30">
        <v>36141</v>
      </c>
      <c r="E30">
        <v>5058</v>
      </c>
      <c r="F30">
        <v>7.2884219999999997</v>
      </c>
      <c r="G30">
        <v>0</v>
      </c>
      <c r="H30">
        <v>92.49</v>
      </c>
      <c r="I30">
        <v>18.600000000000001</v>
      </c>
      <c r="J30">
        <v>0.6</v>
      </c>
      <c r="K30">
        <v>17.8</v>
      </c>
      <c r="L30">
        <v>1.014</v>
      </c>
      <c r="M30">
        <v>87.183999999999997</v>
      </c>
      <c r="N30">
        <v>94.632999999999996</v>
      </c>
      <c r="O30">
        <v>88.917000000000002</v>
      </c>
      <c r="P30">
        <v>12.6</v>
      </c>
      <c r="Q30">
        <v>25.6</v>
      </c>
      <c r="R30">
        <v>15.8</v>
      </c>
      <c r="S30">
        <v>5.65</v>
      </c>
      <c r="T30" s="22">
        <v>7</v>
      </c>
      <c r="U30" s="23">
        <f t="shared" si="1"/>
        <v>13</v>
      </c>
      <c r="V30" s="24">
        <v>8</v>
      </c>
      <c r="W30" s="107">
        <v>41860.395983796298</v>
      </c>
      <c r="X30" s="103">
        <v>36141</v>
      </c>
      <c r="Y30" s="106">
        <f t="shared" si="0"/>
        <v>0</v>
      </c>
    </row>
    <row r="31" spans="1:25">
      <c r="A31" s="16">
        <v>7</v>
      </c>
      <c r="B31" t="s">
        <v>147</v>
      </c>
      <c r="C31" t="s">
        <v>13</v>
      </c>
      <c r="D31">
        <v>36128</v>
      </c>
      <c r="E31">
        <v>5056</v>
      </c>
      <c r="F31">
        <v>7.6372249999999999</v>
      </c>
      <c r="G31">
        <v>0</v>
      </c>
      <c r="H31">
        <v>92.692999999999998</v>
      </c>
      <c r="I31">
        <v>19.7</v>
      </c>
      <c r="J31">
        <v>0</v>
      </c>
      <c r="K31">
        <v>0</v>
      </c>
      <c r="L31">
        <v>1.0149999999999999</v>
      </c>
      <c r="M31">
        <v>91.393000000000001</v>
      </c>
      <c r="N31">
        <v>94.424999999999997</v>
      </c>
      <c r="O31">
        <v>92.959000000000003</v>
      </c>
      <c r="P31">
        <v>11</v>
      </c>
      <c r="Q31">
        <v>29.2</v>
      </c>
      <c r="R31">
        <v>14</v>
      </c>
      <c r="S31">
        <v>5.65</v>
      </c>
      <c r="T31" s="16">
        <v>6</v>
      </c>
      <c r="U31" s="23">
        <f t="shared" si="1"/>
        <v>0</v>
      </c>
      <c r="V31" s="5"/>
      <c r="W31" s="107">
        <v>41829.388680555552</v>
      </c>
      <c r="X31" s="103">
        <v>36127</v>
      </c>
      <c r="Y31" s="106">
        <f t="shared" si="0"/>
        <v>-2.7679362267463148E-3</v>
      </c>
    </row>
    <row r="32" spans="1:25">
      <c r="A32" s="16">
        <v>6</v>
      </c>
      <c r="B32" t="s">
        <v>148</v>
      </c>
      <c r="C32" t="s">
        <v>13</v>
      </c>
      <c r="D32">
        <v>36128</v>
      </c>
      <c r="E32">
        <v>5056</v>
      </c>
      <c r="F32">
        <v>7.5464739999999999</v>
      </c>
      <c r="G32">
        <v>0</v>
      </c>
      <c r="H32">
        <v>89.971000000000004</v>
      </c>
      <c r="I32">
        <v>19.2</v>
      </c>
      <c r="J32">
        <v>1.4</v>
      </c>
      <c r="K32">
        <v>7.1</v>
      </c>
      <c r="L32">
        <v>1.0145999999999999</v>
      </c>
      <c r="M32">
        <v>87.27</v>
      </c>
      <c r="N32">
        <v>92.414000000000001</v>
      </c>
      <c r="O32">
        <v>92.125</v>
      </c>
      <c r="P32">
        <v>12.3</v>
      </c>
      <c r="Q32">
        <v>28</v>
      </c>
      <c r="R32">
        <v>15</v>
      </c>
      <c r="S32">
        <v>5.66</v>
      </c>
      <c r="T32" s="16">
        <v>5</v>
      </c>
      <c r="U32" s="23">
        <f t="shared" si="1"/>
        <v>33</v>
      </c>
      <c r="V32" s="5"/>
      <c r="W32" s="107">
        <v>41799.409872685188</v>
      </c>
      <c r="X32" s="103">
        <v>36127</v>
      </c>
      <c r="Y32" s="106">
        <f t="shared" si="0"/>
        <v>-2.7679362267463148E-3</v>
      </c>
    </row>
    <row r="33" spans="1:25">
      <c r="A33" s="16">
        <v>5</v>
      </c>
      <c r="B33" t="s">
        <v>149</v>
      </c>
      <c r="C33" t="s">
        <v>13</v>
      </c>
      <c r="D33">
        <v>36095</v>
      </c>
      <c r="E33">
        <v>5052</v>
      </c>
      <c r="F33">
        <v>7.3509080000000004</v>
      </c>
      <c r="G33">
        <v>0</v>
      </c>
      <c r="H33">
        <v>88.825000000000003</v>
      </c>
      <c r="I33">
        <v>19.3</v>
      </c>
      <c r="J33">
        <v>0.5</v>
      </c>
      <c r="K33">
        <v>17.8</v>
      </c>
      <c r="L33">
        <v>1.014</v>
      </c>
      <c r="M33">
        <v>85.37</v>
      </c>
      <c r="N33">
        <v>91.298000000000002</v>
      </c>
      <c r="O33">
        <v>89.887</v>
      </c>
      <c r="P33">
        <v>14.7</v>
      </c>
      <c r="Q33">
        <v>30.3</v>
      </c>
      <c r="R33">
        <v>16.2</v>
      </c>
      <c r="S33">
        <v>5.66</v>
      </c>
      <c r="T33" s="16">
        <v>4</v>
      </c>
      <c r="U33" s="23">
        <f t="shared" si="1"/>
        <v>13</v>
      </c>
      <c r="V33" s="5"/>
      <c r="W33" s="107">
        <v>41768.392418981479</v>
      </c>
      <c r="X33" s="103">
        <v>36095</v>
      </c>
      <c r="Y33" s="106">
        <f t="shared" si="0"/>
        <v>0</v>
      </c>
    </row>
    <row r="34" spans="1:25">
      <c r="A34" s="16">
        <v>4</v>
      </c>
      <c r="B34" t="s">
        <v>150</v>
      </c>
      <c r="C34" t="s">
        <v>13</v>
      </c>
      <c r="D34">
        <v>36082</v>
      </c>
      <c r="E34">
        <v>5050</v>
      </c>
      <c r="F34">
        <v>7.0560229999999997</v>
      </c>
      <c r="G34">
        <v>0</v>
      </c>
      <c r="H34">
        <v>89.058000000000007</v>
      </c>
      <c r="I34">
        <v>17.5</v>
      </c>
      <c r="J34">
        <v>1.5</v>
      </c>
      <c r="K34">
        <v>10</v>
      </c>
      <c r="L34">
        <v>1.0135000000000001</v>
      </c>
      <c r="M34">
        <v>85.600999999999999</v>
      </c>
      <c r="N34">
        <v>92.05</v>
      </c>
      <c r="O34">
        <v>85.600999999999999</v>
      </c>
      <c r="P34">
        <v>14.8</v>
      </c>
      <c r="Q34">
        <v>22.8</v>
      </c>
      <c r="R34">
        <v>15.4</v>
      </c>
      <c r="S34">
        <v>5.65</v>
      </c>
      <c r="T34" s="16">
        <v>3</v>
      </c>
      <c r="U34" s="23">
        <f t="shared" si="1"/>
        <v>36</v>
      </c>
      <c r="V34" s="5"/>
      <c r="W34" s="107">
        <v>41738.385891203703</v>
      </c>
      <c r="X34" s="103">
        <v>36082</v>
      </c>
      <c r="Y34" s="106">
        <f t="shared" si="0"/>
        <v>0</v>
      </c>
    </row>
    <row r="35" spans="1:25">
      <c r="A35" s="16">
        <v>3</v>
      </c>
      <c r="B35" t="s">
        <v>151</v>
      </c>
      <c r="C35" t="s">
        <v>13</v>
      </c>
      <c r="D35">
        <v>36046</v>
      </c>
      <c r="E35">
        <v>5045</v>
      </c>
      <c r="F35">
        <v>7.1375229999999998</v>
      </c>
      <c r="G35">
        <v>0</v>
      </c>
      <c r="H35">
        <v>90.608999999999995</v>
      </c>
      <c r="I35">
        <v>20</v>
      </c>
      <c r="J35">
        <v>1.9</v>
      </c>
      <c r="K35">
        <v>17.600000000000001</v>
      </c>
      <c r="L35">
        <v>1.0135000000000001</v>
      </c>
      <c r="M35">
        <v>86.724000000000004</v>
      </c>
      <c r="N35">
        <v>93.138000000000005</v>
      </c>
      <c r="O35">
        <v>87.093999999999994</v>
      </c>
      <c r="P35">
        <v>14.7</v>
      </c>
      <c r="Q35">
        <v>32.6</v>
      </c>
      <c r="R35">
        <v>16.5</v>
      </c>
      <c r="S35">
        <v>5.65</v>
      </c>
      <c r="T35" s="16">
        <v>2</v>
      </c>
      <c r="U35" s="23">
        <f t="shared" si="1"/>
        <v>45</v>
      </c>
      <c r="V35" s="5"/>
      <c r="W35" s="107">
        <v>41707.411041666666</v>
      </c>
      <c r="X35" s="103">
        <v>36046</v>
      </c>
      <c r="Y35" s="106">
        <f>((X35*100)/D35)-100</f>
        <v>0</v>
      </c>
    </row>
    <row r="36" spans="1:25">
      <c r="A36" s="16">
        <v>2</v>
      </c>
      <c r="B36" t="s">
        <v>152</v>
      </c>
      <c r="C36" t="s">
        <v>13</v>
      </c>
      <c r="D36">
        <v>36001</v>
      </c>
      <c r="E36">
        <v>5039</v>
      </c>
      <c r="F36">
        <v>7.3912100000000001</v>
      </c>
      <c r="G36">
        <v>0</v>
      </c>
      <c r="H36">
        <v>89.697000000000003</v>
      </c>
      <c r="I36">
        <v>21.3</v>
      </c>
      <c r="J36">
        <v>1</v>
      </c>
      <c r="K36">
        <v>17.7</v>
      </c>
      <c r="L36">
        <v>1.0143</v>
      </c>
      <c r="M36">
        <v>86.191000000000003</v>
      </c>
      <c r="N36">
        <v>92.355000000000004</v>
      </c>
      <c r="O36">
        <v>90.091999999999999</v>
      </c>
      <c r="P36">
        <v>13.1</v>
      </c>
      <c r="Q36">
        <v>32.200000000000003</v>
      </c>
      <c r="R36">
        <v>15.2</v>
      </c>
      <c r="S36">
        <v>5.64</v>
      </c>
      <c r="T36" s="16">
        <v>1</v>
      </c>
      <c r="U36" s="23">
        <f t="shared" si="1"/>
        <v>23</v>
      </c>
      <c r="V36" s="5"/>
      <c r="W36" s="107">
        <v>41679.393888888888</v>
      </c>
      <c r="X36" s="103">
        <v>36001</v>
      </c>
      <c r="Y36" s="106">
        <f t="shared" ref="Y36:Y37" si="2">((X36*100)/D36)-100</f>
        <v>0</v>
      </c>
    </row>
    <row r="37" spans="1:25">
      <c r="A37" s="16">
        <v>1</v>
      </c>
      <c r="B37" t="s">
        <v>138</v>
      </c>
      <c r="C37" t="s">
        <v>13</v>
      </c>
      <c r="D37">
        <v>35978</v>
      </c>
      <c r="E37">
        <v>5036</v>
      </c>
      <c r="F37">
        <v>7.3335559999999997</v>
      </c>
      <c r="G37">
        <v>0</v>
      </c>
      <c r="H37">
        <v>92.031999999999996</v>
      </c>
      <c r="I37">
        <v>21.6</v>
      </c>
      <c r="J37">
        <v>0</v>
      </c>
      <c r="K37">
        <v>0</v>
      </c>
      <c r="L37">
        <v>1.0141</v>
      </c>
      <c r="M37">
        <v>88.447000000000003</v>
      </c>
      <c r="N37">
        <v>94.224000000000004</v>
      </c>
      <c r="O37">
        <v>89.451999999999998</v>
      </c>
      <c r="P37">
        <v>12.8</v>
      </c>
      <c r="Q37">
        <v>30.3</v>
      </c>
      <c r="R37">
        <v>15.6</v>
      </c>
      <c r="S37">
        <v>5.66</v>
      </c>
      <c r="T37" s="1"/>
      <c r="U37" s="26"/>
      <c r="V37" s="5"/>
      <c r="W37" s="107">
        <v>41648.414259259262</v>
      </c>
      <c r="X37" s="103">
        <v>35978</v>
      </c>
      <c r="Y37" s="106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9"/>
      <c r="X38" s="199"/>
      <c r="Y38" s="199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9"/>
      <c r="X39" s="199"/>
      <c r="Y39" s="199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9"/>
      <c r="X40" s="199"/>
      <c r="Y40" s="199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9"/>
      <c r="X41" s="199"/>
      <c r="Y41" s="199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00" t="s">
        <v>135</v>
      </c>
      <c r="X1" s="200" t="s">
        <v>136</v>
      </c>
      <c r="Y1" s="201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00"/>
      <c r="X2" s="200"/>
      <c r="Y2" s="201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00"/>
      <c r="X3" s="200"/>
      <c r="Y3" s="20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00"/>
      <c r="X4" s="200"/>
      <c r="Y4" s="20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00"/>
      <c r="X5" s="200"/>
      <c r="Y5" s="201"/>
    </row>
    <row r="6" spans="1:25">
      <c r="A6" s="21">
        <v>32</v>
      </c>
      <c r="T6" s="22">
        <v>31</v>
      </c>
      <c r="U6" s="23">
        <f>D6-D7</f>
        <v>-23167</v>
      </c>
      <c r="V6" s="24">
        <v>1</v>
      </c>
      <c r="W6" s="105"/>
      <c r="X6" s="104"/>
      <c r="Y6" s="106" t="e">
        <f t="shared" ref="Y6:Y34" si="0">((X6*100)/D6)-100</f>
        <v>#DIV/0!</v>
      </c>
    </row>
    <row r="7" spans="1:25">
      <c r="A7" s="16">
        <v>31</v>
      </c>
      <c r="D7">
        <v>23167</v>
      </c>
      <c r="T7" s="16">
        <v>30</v>
      </c>
      <c r="U7" s="23">
        <f>D7-D8</f>
        <v>215</v>
      </c>
      <c r="V7" s="4"/>
      <c r="W7" s="104"/>
      <c r="X7" s="104"/>
      <c r="Y7" s="106">
        <f t="shared" si="0"/>
        <v>-100</v>
      </c>
    </row>
    <row r="8" spans="1:25">
      <c r="A8" s="16">
        <v>30</v>
      </c>
      <c r="D8">
        <v>22952</v>
      </c>
      <c r="T8" s="16">
        <v>29</v>
      </c>
      <c r="U8" s="23">
        <f>D8-D9</f>
        <v>407</v>
      </c>
      <c r="V8" s="4"/>
      <c r="W8" s="104"/>
      <c r="X8" s="104"/>
      <c r="Y8" s="106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22545</v>
      </c>
      <c r="E9">
        <v>3191</v>
      </c>
      <c r="F9">
        <v>6.9225810000000001</v>
      </c>
      <c r="G9">
        <v>0</v>
      </c>
      <c r="H9">
        <v>91.06</v>
      </c>
      <c r="I9">
        <v>20.7</v>
      </c>
      <c r="J9">
        <v>8.3000000000000007</v>
      </c>
      <c r="K9">
        <v>65.400000000000006</v>
      </c>
      <c r="L9">
        <v>1.0123</v>
      </c>
      <c r="M9">
        <v>85.817999999999998</v>
      </c>
      <c r="N9">
        <v>92.864999999999995</v>
      </c>
      <c r="O9">
        <v>86.013000000000005</v>
      </c>
      <c r="P9">
        <v>14.1</v>
      </c>
      <c r="Q9">
        <v>32.299999999999997</v>
      </c>
      <c r="R9">
        <v>21.9</v>
      </c>
      <c r="S9">
        <v>5.42</v>
      </c>
      <c r="T9" s="22">
        <v>28</v>
      </c>
      <c r="U9" s="23">
        <f t="shared" ref="U9:U36" si="1">D9-D10</f>
        <v>199</v>
      </c>
      <c r="V9" s="24">
        <v>29</v>
      </c>
      <c r="W9" s="104"/>
      <c r="X9" s="104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22346</v>
      </c>
      <c r="E10">
        <v>3163</v>
      </c>
      <c r="F10">
        <v>7.4904760000000001</v>
      </c>
      <c r="G10">
        <v>0</v>
      </c>
      <c r="H10">
        <v>90.725999999999999</v>
      </c>
      <c r="I10">
        <v>20.8</v>
      </c>
      <c r="J10">
        <v>3.7</v>
      </c>
      <c r="K10">
        <v>4.4000000000000004</v>
      </c>
      <c r="L10">
        <v>1.0142</v>
      </c>
      <c r="M10">
        <v>88.075000000000003</v>
      </c>
      <c r="N10">
        <v>93.998000000000005</v>
      </c>
      <c r="O10">
        <v>92.126000000000005</v>
      </c>
      <c r="P10">
        <v>14.2</v>
      </c>
      <c r="Q10">
        <v>33</v>
      </c>
      <c r="R10">
        <v>17.100000000000001</v>
      </c>
      <c r="S10">
        <v>5.41</v>
      </c>
      <c r="T10" s="16">
        <v>27</v>
      </c>
      <c r="U10" s="23">
        <f t="shared" si="1"/>
        <v>89</v>
      </c>
      <c r="V10" s="16"/>
      <c r="W10" s="104"/>
      <c r="X10" s="104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22257</v>
      </c>
      <c r="E11">
        <v>3151</v>
      </c>
      <c r="F11">
        <v>7.3253700000000004</v>
      </c>
      <c r="G11">
        <v>0</v>
      </c>
      <c r="H11">
        <v>89.448999999999998</v>
      </c>
      <c r="I11">
        <v>20.2</v>
      </c>
      <c r="J11">
        <v>10.6</v>
      </c>
      <c r="K11">
        <v>65.400000000000006</v>
      </c>
      <c r="L11">
        <v>1.0142</v>
      </c>
      <c r="M11">
        <v>86.652000000000001</v>
      </c>
      <c r="N11">
        <v>92.65</v>
      </c>
      <c r="O11">
        <v>89.031999999999996</v>
      </c>
      <c r="P11">
        <v>13.1</v>
      </c>
      <c r="Q11">
        <v>30</v>
      </c>
      <c r="R11">
        <v>14.8</v>
      </c>
      <c r="S11">
        <v>5.41</v>
      </c>
      <c r="T11" s="16">
        <v>26</v>
      </c>
      <c r="U11" s="23">
        <f t="shared" si="1"/>
        <v>246</v>
      </c>
      <c r="V11" s="16"/>
      <c r="W11" s="104"/>
      <c r="X11" s="104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22011</v>
      </c>
      <c r="E12">
        <v>3116</v>
      </c>
      <c r="F12">
        <v>7.1695830000000003</v>
      </c>
      <c r="G12">
        <v>0</v>
      </c>
      <c r="H12">
        <v>88.611999999999995</v>
      </c>
      <c r="I12">
        <v>19.5</v>
      </c>
      <c r="J12">
        <v>18.600000000000001</v>
      </c>
      <c r="K12">
        <v>66.099999999999994</v>
      </c>
      <c r="L12">
        <v>1.0136000000000001</v>
      </c>
      <c r="M12">
        <v>85.891999999999996</v>
      </c>
      <c r="N12">
        <v>91.415999999999997</v>
      </c>
      <c r="O12">
        <v>87.522999999999996</v>
      </c>
      <c r="P12">
        <v>11.8</v>
      </c>
      <c r="Q12">
        <v>28.8</v>
      </c>
      <c r="R12">
        <v>16.5</v>
      </c>
      <c r="S12">
        <v>5.41</v>
      </c>
      <c r="T12" s="16">
        <v>25</v>
      </c>
      <c r="U12" s="23">
        <f t="shared" si="1"/>
        <v>423</v>
      </c>
      <c r="V12" s="16"/>
      <c r="W12" s="104"/>
      <c r="X12" s="104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21588</v>
      </c>
      <c r="E13">
        <v>3056</v>
      </c>
      <c r="F13">
        <v>6.9981489999999997</v>
      </c>
      <c r="G13">
        <v>0</v>
      </c>
      <c r="H13">
        <v>89.293999999999997</v>
      </c>
      <c r="I13">
        <v>19.7</v>
      </c>
      <c r="J13">
        <v>7.6</v>
      </c>
      <c r="K13">
        <v>66.3</v>
      </c>
      <c r="L13">
        <v>1.0124</v>
      </c>
      <c r="M13">
        <v>85.762</v>
      </c>
      <c r="N13">
        <v>91.730999999999995</v>
      </c>
      <c r="O13">
        <v>87.450999999999993</v>
      </c>
      <c r="P13">
        <v>14.4</v>
      </c>
      <c r="Q13">
        <v>29</v>
      </c>
      <c r="R13">
        <v>23</v>
      </c>
      <c r="S13">
        <v>5.42</v>
      </c>
      <c r="T13" s="16">
        <v>24</v>
      </c>
      <c r="U13" s="23">
        <f t="shared" si="1"/>
        <v>182</v>
      </c>
      <c r="V13" s="16"/>
      <c r="W13" s="104"/>
      <c r="X13" s="104"/>
      <c r="Y13" s="106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21406</v>
      </c>
      <c r="E14">
        <v>3031</v>
      </c>
      <c r="F14">
        <v>7.1572849999999999</v>
      </c>
      <c r="G14">
        <v>0</v>
      </c>
      <c r="H14">
        <v>88.138000000000005</v>
      </c>
      <c r="I14">
        <v>19.2</v>
      </c>
      <c r="J14">
        <v>10.7</v>
      </c>
      <c r="K14">
        <v>64</v>
      </c>
      <c r="L14">
        <v>1.0137</v>
      </c>
      <c r="M14">
        <v>84.855000000000004</v>
      </c>
      <c r="N14">
        <v>90.927999999999997</v>
      </c>
      <c r="O14">
        <v>87.084999999999994</v>
      </c>
      <c r="P14">
        <v>14.8</v>
      </c>
      <c r="Q14">
        <v>26.1</v>
      </c>
      <c r="R14">
        <v>15.7</v>
      </c>
      <c r="S14">
        <v>5.42</v>
      </c>
      <c r="T14" s="16">
        <v>23</v>
      </c>
      <c r="U14" s="23">
        <f t="shared" si="1"/>
        <v>251</v>
      </c>
      <c r="V14" s="16"/>
      <c r="W14" s="104"/>
      <c r="X14" s="104"/>
      <c r="Y14" s="106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21155</v>
      </c>
      <c r="E15">
        <v>2995</v>
      </c>
      <c r="F15">
        <v>7.1113059999999999</v>
      </c>
      <c r="G15">
        <v>0</v>
      </c>
      <c r="H15">
        <v>88.251999999999995</v>
      </c>
      <c r="I15">
        <v>20.399999999999999</v>
      </c>
      <c r="J15">
        <v>14.2</v>
      </c>
      <c r="K15">
        <v>67.099999999999994</v>
      </c>
      <c r="L15">
        <v>1.0135000000000001</v>
      </c>
      <c r="M15">
        <v>85.293000000000006</v>
      </c>
      <c r="N15">
        <v>90.911000000000001</v>
      </c>
      <c r="O15">
        <v>86.774000000000001</v>
      </c>
      <c r="P15">
        <v>15.6</v>
      </c>
      <c r="Q15">
        <v>26.4</v>
      </c>
      <c r="R15">
        <v>16.600000000000001</v>
      </c>
      <c r="S15">
        <v>5.42</v>
      </c>
      <c r="T15" s="16">
        <v>22</v>
      </c>
      <c r="U15" s="23">
        <f t="shared" si="1"/>
        <v>330</v>
      </c>
      <c r="V15" s="16"/>
      <c r="W15" s="104"/>
      <c r="X15" s="104"/>
      <c r="Y15" s="106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20825</v>
      </c>
      <c r="E16">
        <v>2948</v>
      </c>
      <c r="F16">
        <v>7.1325620000000001</v>
      </c>
      <c r="G16">
        <v>0</v>
      </c>
      <c r="H16">
        <v>90.852000000000004</v>
      </c>
      <c r="I16">
        <v>20.7</v>
      </c>
      <c r="J16">
        <v>3.7</v>
      </c>
      <c r="K16">
        <v>5.8</v>
      </c>
      <c r="L16">
        <v>1.0134000000000001</v>
      </c>
      <c r="M16">
        <v>86.218000000000004</v>
      </c>
      <c r="N16">
        <v>93.68</v>
      </c>
      <c r="O16">
        <v>87.456999999999994</v>
      </c>
      <c r="P16">
        <v>15.7</v>
      </c>
      <c r="Q16">
        <v>30.9</v>
      </c>
      <c r="R16">
        <v>17.7</v>
      </c>
      <c r="S16">
        <v>5.42</v>
      </c>
      <c r="T16" s="22">
        <v>21</v>
      </c>
      <c r="U16" s="23">
        <f t="shared" si="1"/>
        <v>89</v>
      </c>
      <c r="V16" s="24">
        <v>22</v>
      </c>
      <c r="W16" s="104"/>
      <c r="X16" s="104"/>
      <c r="Y16" s="106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20736</v>
      </c>
      <c r="E17">
        <v>2936</v>
      </c>
      <c r="F17">
        <v>7.3626430000000003</v>
      </c>
      <c r="G17">
        <v>0</v>
      </c>
      <c r="H17">
        <v>90.867999999999995</v>
      </c>
      <c r="I17">
        <v>19.600000000000001</v>
      </c>
      <c r="J17">
        <v>3.6</v>
      </c>
      <c r="K17">
        <v>4.2</v>
      </c>
      <c r="L17">
        <v>1.014</v>
      </c>
      <c r="M17">
        <v>88.102000000000004</v>
      </c>
      <c r="N17">
        <v>93.049000000000007</v>
      </c>
      <c r="O17">
        <v>90.26</v>
      </c>
      <c r="P17">
        <v>14</v>
      </c>
      <c r="Q17">
        <v>33.1</v>
      </c>
      <c r="R17">
        <v>16.8</v>
      </c>
      <c r="S17">
        <v>5.42</v>
      </c>
      <c r="T17" s="16">
        <v>20</v>
      </c>
      <c r="U17" s="23">
        <f t="shared" si="1"/>
        <v>87</v>
      </c>
      <c r="V17" s="16"/>
      <c r="W17" s="104"/>
      <c r="X17" s="104"/>
      <c r="Y17" s="106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20649</v>
      </c>
      <c r="E18">
        <v>2924</v>
      </c>
      <c r="F18">
        <v>7.3395299999999999</v>
      </c>
      <c r="G18">
        <v>0</v>
      </c>
      <c r="H18">
        <v>89.528999999999996</v>
      </c>
      <c r="I18">
        <v>24</v>
      </c>
      <c r="J18">
        <v>4.0999999999999996</v>
      </c>
      <c r="K18">
        <v>7.2</v>
      </c>
      <c r="L18">
        <v>1.0139</v>
      </c>
      <c r="M18">
        <v>86.16</v>
      </c>
      <c r="N18">
        <v>92.861000000000004</v>
      </c>
      <c r="O18">
        <v>90.087999999999994</v>
      </c>
      <c r="P18">
        <v>16.399999999999999</v>
      </c>
      <c r="Q18">
        <v>35</v>
      </c>
      <c r="R18">
        <v>17.100000000000001</v>
      </c>
      <c r="S18">
        <v>5.42</v>
      </c>
      <c r="T18" s="16">
        <v>19</v>
      </c>
      <c r="U18" s="23">
        <f t="shared" si="1"/>
        <v>97</v>
      </c>
      <c r="V18" s="16"/>
      <c r="W18" s="104"/>
      <c r="X18" s="104"/>
      <c r="Y18" s="106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20552</v>
      </c>
      <c r="E19">
        <v>2910</v>
      </c>
      <c r="F19">
        <v>7.2374660000000004</v>
      </c>
      <c r="G19">
        <v>0</v>
      </c>
      <c r="H19">
        <v>88.277000000000001</v>
      </c>
      <c r="I19">
        <v>22.5</v>
      </c>
      <c r="J19">
        <v>4.2</v>
      </c>
      <c r="K19">
        <v>7.8</v>
      </c>
      <c r="L19">
        <v>1.0136000000000001</v>
      </c>
      <c r="M19">
        <v>85.861999999999995</v>
      </c>
      <c r="N19">
        <v>90.596000000000004</v>
      </c>
      <c r="O19">
        <v>88.825000000000003</v>
      </c>
      <c r="P19">
        <v>12.5</v>
      </c>
      <c r="Q19">
        <v>33.5</v>
      </c>
      <c r="R19">
        <v>17.5</v>
      </c>
      <c r="S19">
        <v>5.42</v>
      </c>
      <c r="T19" s="16">
        <v>18</v>
      </c>
      <c r="U19" s="23">
        <f t="shared" si="1"/>
        <v>100</v>
      </c>
      <c r="V19" s="16"/>
      <c r="W19" s="104"/>
      <c r="X19" s="104"/>
      <c r="Y19" s="106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20452</v>
      </c>
      <c r="E20">
        <v>2896</v>
      </c>
      <c r="F20">
        <v>7.0903919999999996</v>
      </c>
      <c r="G20">
        <v>0</v>
      </c>
      <c r="H20">
        <v>88.623000000000005</v>
      </c>
      <c r="I20">
        <v>21.7</v>
      </c>
      <c r="J20">
        <v>19.8</v>
      </c>
      <c r="K20">
        <v>66.2</v>
      </c>
      <c r="L20">
        <v>1.0133000000000001</v>
      </c>
      <c r="M20">
        <v>85.873999999999995</v>
      </c>
      <c r="N20">
        <v>90.494</v>
      </c>
      <c r="O20">
        <v>86.894000000000005</v>
      </c>
      <c r="P20">
        <v>15.2</v>
      </c>
      <c r="Q20">
        <v>28.9</v>
      </c>
      <c r="R20">
        <v>17.8</v>
      </c>
      <c r="S20">
        <v>5.42</v>
      </c>
      <c r="T20" s="16">
        <v>17</v>
      </c>
      <c r="U20" s="23">
        <f t="shared" si="1"/>
        <v>454</v>
      </c>
      <c r="V20" s="16"/>
      <c r="W20" s="103"/>
      <c r="X20" s="103"/>
      <c r="Y20" s="106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19998</v>
      </c>
      <c r="E21">
        <v>2832</v>
      </c>
      <c r="F21">
        <v>7.0975900000000003</v>
      </c>
      <c r="G21">
        <v>0</v>
      </c>
      <c r="H21">
        <v>92.225999999999999</v>
      </c>
      <c r="I21">
        <v>21.2</v>
      </c>
      <c r="J21">
        <v>8.3000000000000007</v>
      </c>
      <c r="K21">
        <v>65</v>
      </c>
      <c r="L21">
        <v>1.0126999999999999</v>
      </c>
      <c r="M21">
        <v>87.81</v>
      </c>
      <c r="N21">
        <v>94.498999999999995</v>
      </c>
      <c r="O21">
        <v>88.382999999999996</v>
      </c>
      <c r="P21">
        <v>15.3</v>
      </c>
      <c r="Q21">
        <v>29.6</v>
      </c>
      <c r="R21">
        <v>21.7</v>
      </c>
      <c r="S21">
        <v>5.42</v>
      </c>
      <c r="T21" s="16">
        <v>16</v>
      </c>
      <c r="U21" s="23">
        <f t="shared" si="1"/>
        <v>200</v>
      </c>
      <c r="V21" s="16"/>
      <c r="W21" s="103"/>
      <c r="X21" s="103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19798</v>
      </c>
      <c r="E22">
        <v>2804</v>
      </c>
      <c r="F22">
        <v>7.666677</v>
      </c>
      <c r="G22">
        <v>0</v>
      </c>
      <c r="H22">
        <v>93.218000000000004</v>
      </c>
      <c r="I22">
        <v>20</v>
      </c>
      <c r="J22">
        <v>3.6</v>
      </c>
      <c r="K22">
        <v>4</v>
      </c>
      <c r="L22">
        <v>1.0147999999999999</v>
      </c>
      <c r="M22">
        <v>89.52</v>
      </c>
      <c r="N22">
        <v>94.978999999999999</v>
      </c>
      <c r="O22">
        <v>94.001999999999995</v>
      </c>
      <c r="P22">
        <v>12.2</v>
      </c>
      <c r="Q22">
        <v>30.4</v>
      </c>
      <c r="R22">
        <v>15.7</v>
      </c>
      <c r="S22">
        <v>5.42</v>
      </c>
      <c r="T22" s="16">
        <v>15</v>
      </c>
      <c r="U22" s="23">
        <f t="shared" si="1"/>
        <v>85</v>
      </c>
      <c r="V22" s="16"/>
      <c r="W22" s="103"/>
      <c r="X22" s="103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19713</v>
      </c>
      <c r="E23">
        <v>2793</v>
      </c>
      <c r="F23">
        <v>7.3685049999999999</v>
      </c>
      <c r="G23">
        <v>0</v>
      </c>
      <c r="H23">
        <v>92.018000000000001</v>
      </c>
      <c r="I23">
        <v>19.899999999999999</v>
      </c>
      <c r="J23">
        <v>0.3</v>
      </c>
      <c r="K23">
        <v>174.6</v>
      </c>
      <c r="L23">
        <v>1.0141</v>
      </c>
      <c r="M23">
        <v>89.998000000000005</v>
      </c>
      <c r="N23">
        <v>93.620999999999995</v>
      </c>
      <c r="O23">
        <v>89.998000000000005</v>
      </c>
      <c r="P23">
        <v>12.7</v>
      </c>
      <c r="Q23">
        <v>30.6</v>
      </c>
      <c r="R23">
        <v>15.8</v>
      </c>
      <c r="S23">
        <v>5.42</v>
      </c>
      <c r="T23" s="22">
        <v>14</v>
      </c>
      <c r="U23" s="23">
        <f t="shared" si="1"/>
        <v>4</v>
      </c>
      <c r="V23" s="24">
        <v>15</v>
      </c>
      <c r="W23" s="103"/>
      <c r="X23" s="103"/>
      <c r="Y23" s="106">
        <f t="shared" si="0"/>
        <v>-100</v>
      </c>
    </row>
    <row r="24" spans="1:25">
      <c r="A24" s="16">
        <v>14</v>
      </c>
      <c r="B24" t="s">
        <v>185</v>
      </c>
      <c r="C24" t="s">
        <v>13</v>
      </c>
      <c r="D24">
        <v>19709</v>
      </c>
      <c r="E24">
        <v>2792</v>
      </c>
      <c r="F24">
        <v>7.432137</v>
      </c>
      <c r="G24">
        <v>0</v>
      </c>
      <c r="H24">
        <v>91.617000000000004</v>
      </c>
      <c r="I24">
        <v>21.3</v>
      </c>
      <c r="J24">
        <v>0</v>
      </c>
      <c r="K24">
        <v>0</v>
      </c>
      <c r="L24">
        <v>1.014</v>
      </c>
      <c r="M24">
        <v>88.67</v>
      </c>
      <c r="N24">
        <v>93.572000000000003</v>
      </c>
      <c r="O24">
        <v>91.619</v>
      </c>
      <c r="P24">
        <v>15.1</v>
      </c>
      <c r="Q24">
        <v>31</v>
      </c>
      <c r="R24">
        <v>17.899999999999999</v>
      </c>
      <c r="S24">
        <v>5.42</v>
      </c>
      <c r="T24" s="16">
        <v>13</v>
      </c>
      <c r="U24" s="23">
        <f>D24-D25</f>
        <v>0</v>
      </c>
      <c r="V24" s="16"/>
      <c r="W24" s="103"/>
      <c r="X24" s="103"/>
      <c r="Y24" s="106">
        <f t="shared" si="0"/>
        <v>-100</v>
      </c>
    </row>
    <row r="25" spans="1:25">
      <c r="A25" s="16">
        <v>13</v>
      </c>
      <c r="B25" t="s">
        <v>186</v>
      </c>
      <c r="C25" t="s">
        <v>13</v>
      </c>
      <c r="D25">
        <v>19709</v>
      </c>
      <c r="E25">
        <v>2792</v>
      </c>
      <c r="F25">
        <v>7.4278040000000001</v>
      </c>
      <c r="G25">
        <v>0</v>
      </c>
      <c r="H25">
        <v>90.566000000000003</v>
      </c>
      <c r="I25">
        <v>20.2</v>
      </c>
      <c r="J25">
        <v>8.3000000000000007</v>
      </c>
      <c r="K25">
        <v>65.400000000000006</v>
      </c>
      <c r="L25">
        <v>1.0144</v>
      </c>
      <c r="M25">
        <v>86.647000000000006</v>
      </c>
      <c r="N25">
        <v>93.445999999999998</v>
      </c>
      <c r="O25">
        <v>90.516000000000005</v>
      </c>
      <c r="P25">
        <v>13.2</v>
      </c>
      <c r="Q25">
        <v>29</v>
      </c>
      <c r="R25">
        <v>15</v>
      </c>
      <c r="S25">
        <v>5.42</v>
      </c>
      <c r="T25" s="16">
        <v>12</v>
      </c>
      <c r="U25" s="23">
        <f t="shared" si="1"/>
        <v>182</v>
      </c>
      <c r="V25" s="16"/>
      <c r="W25" s="103"/>
      <c r="X25" s="103"/>
      <c r="Y25" s="106">
        <f t="shared" si="0"/>
        <v>-100</v>
      </c>
    </row>
    <row r="26" spans="1:25">
      <c r="A26" s="16">
        <v>12</v>
      </c>
      <c r="B26" t="s">
        <v>187</v>
      </c>
      <c r="C26" t="s">
        <v>13</v>
      </c>
      <c r="D26">
        <v>19527</v>
      </c>
      <c r="E26">
        <v>2766</v>
      </c>
      <c r="F26">
        <v>7.0856839999999996</v>
      </c>
      <c r="G26">
        <v>0</v>
      </c>
      <c r="H26">
        <v>88.947999999999993</v>
      </c>
      <c r="I26">
        <v>21.2</v>
      </c>
      <c r="J26">
        <v>15.9</v>
      </c>
      <c r="K26">
        <v>65</v>
      </c>
      <c r="L26">
        <v>1.0127999999999999</v>
      </c>
      <c r="M26">
        <v>85.879000000000005</v>
      </c>
      <c r="N26">
        <v>92.311999999999998</v>
      </c>
      <c r="O26">
        <v>87.995999999999995</v>
      </c>
      <c r="P26">
        <v>12.6</v>
      </c>
      <c r="Q26">
        <v>29.8</v>
      </c>
      <c r="R26">
        <v>21.1</v>
      </c>
      <c r="S26">
        <v>5.42</v>
      </c>
      <c r="T26" s="16">
        <v>11</v>
      </c>
      <c r="U26" s="23">
        <f t="shared" si="1"/>
        <v>360</v>
      </c>
      <c r="V26" s="16"/>
      <c r="W26" s="107"/>
      <c r="X26" s="103"/>
      <c r="Y26" s="106">
        <f t="shared" si="0"/>
        <v>-100</v>
      </c>
    </row>
    <row r="27" spans="1:25">
      <c r="A27" s="16">
        <v>11</v>
      </c>
      <c r="B27" t="s">
        <v>188</v>
      </c>
      <c r="C27" t="s">
        <v>13</v>
      </c>
      <c r="D27">
        <v>19167</v>
      </c>
      <c r="E27">
        <v>2716</v>
      </c>
      <c r="F27">
        <v>7.1742790000000003</v>
      </c>
      <c r="G27">
        <v>0</v>
      </c>
      <c r="H27">
        <v>89.406000000000006</v>
      </c>
      <c r="I27">
        <v>21.3</v>
      </c>
      <c r="J27">
        <v>17</v>
      </c>
      <c r="K27">
        <v>67.2</v>
      </c>
      <c r="L27">
        <v>1.0127999999999999</v>
      </c>
      <c r="M27">
        <v>85.192999999999998</v>
      </c>
      <c r="N27">
        <v>92.512</v>
      </c>
      <c r="O27">
        <v>89.674000000000007</v>
      </c>
      <c r="P27">
        <v>13.7</v>
      </c>
      <c r="Q27">
        <v>30.6</v>
      </c>
      <c r="R27">
        <v>22.3</v>
      </c>
      <c r="S27">
        <v>5.42</v>
      </c>
      <c r="T27" s="16">
        <v>10</v>
      </c>
      <c r="U27" s="23">
        <f t="shared" si="1"/>
        <v>391</v>
      </c>
      <c r="V27" s="16"/>
      <c r="W27" s="107"/>
      <c r="X27" s="103"/>
      <c r="Y27" s="106">
        <f t="shared" si="0"/>
        <v>-100</v>
      </c>
    </row>
    <row r="28" spans="1:25">
      <c r="A28" s="16">
        <v>10</v>
      </c>
      <c r="B28" t="s">
        <v>189</v>
      </c>
      <c r="C28" t="s">
        <v>13</v>
      </c>
      <c r="D28">
        <v>18776</v>
      </c>
      <c r="E28">
        <v>2660</v>
      </c>
      <c r="F28">
        <v>7.1577279999999996</v>
      </c>
      <c r="G28">
        <v>0</v>
      </c>
      <c r="H28">
        <v>88.793999999999997</v>
      </c>
      <c r="I28">
        <v>20.8</v>
      </c>
      <c r="J28">
        <v>13</v>
      </c>
      <c r="K28">
        <v>66.099999999999994</v>
      </c>
      <c r="L28">
        <v>1.0133000000000001</v>
      </c>
      <c r="M28">
        <v>85.399000000000001</v>
      </c>
      <c r="N28">
        <v>91.363</v>
      </c>
      <c r="O28">
        <v>88.182000000000002</v>
      </c>
      <c r="P28">
        <v>14</v>
      </c>
      <c r="Q28">
        <v>30.6</v>
      </c>
      <c r="R28">
        <v>18.8</v>
      </c>
      <c r="S28">
        <v>5.42</v>
      </c>
      <c r="T28" s="16">
        <v>9</v>
      </c>
      <c r="U28" s="23">
        <f t="shared" si="1"/>
        <v>292</v>
      </c>
      <c r="V28" s="16"/>
      <c r="W28" s="107"/>
      <c r="X28" s="103"/>
      <c r="Y28" s="106">
        <f t="shared" si="0"/>
        <v>-100</v>
      </c>
    </row>
    <row r="29" spans="1:25">
      <c r="A29" s="16">
        <v>9</v>
      </c>
      <c r="B29" t="s">
        <v>190</v>
      </c>
      <c r="C29" t="s">
        <v>13</v>
      </c>
      <c r="D29">
        <v>18484</v>
      </c>
      <c r="E29">
        <v>2619</v>
      </c>
      <c r="F29">
        <v>7.1967509999999999</v>
      </c>
      <c r="G29">
        <v>0</v>
      </c>
      <c r="H29">
        <v>89.052999999999997</v>
      </c>
      <c r="I29">
        <v>19.600000000000001</v>
      </c>
      <c r="J29">
        <v>15.9</v>
      </c>
      <c r="K29">
        <v>67.099999999999994</v>
      </c>
      <c r="L29">
        <v>1.0129999999999999</v>
      </c>
      <c r="M29">
        <v>85.855000000000004</v>
      </c>
      <c r="N29">
        <v>91.933000000000007</v>
      </c>
      <c r="O29">
        <v>89.646000000000001</v>
      </c>
      <c r="P29">
        <v>13.8</v>
      </c>
      <c r="Q29">
        <v>26.4</v>
      </c>
      <c r="R29">
        <v>21.4</v>
      </c>
      <c r="S29">
        <v>5.42</v>
      </c>
      <c r="T29" s="16">
        <v>8</v>
      </c>
      <c r="U29" s="23">
        <f t="shared" si="1"/>
        <v>365</v>
      </c>
      <c r="V29" s="16"/>
      <c r="W29" s="107">
        <v>41891.391712962963</v>
      </c>
      <c r="X29" s="103">
        <v>18483</v>
      </c>
      <c r="Y29" s="106">
        <f t="shared" si="0"/>
        <v>-5.4100843973117207E-3</v>
      </c>
    </row>
    <row r="30" spans="1:25" s="25" customFormat="1">
      <c r="A30" s="21">
        <v>8</v>
      </c>
      <c r="B30" t="s">
        <v>146</v>
      </c>
      <c r="C30" t="s">
        <v>13</v>
      </c>
      <c r="D30">
        <v>18119</v>
      </c>
      <c r="E30">
        <v>2567</v>
      </c>
      <c r="F30">
        <v>7.147799</v>
      </c>
      <c r="G30">
        <v>0</v>
      </c>
      <c r="H30">
        <v>91.98</v>
      </c>
      <c r="I30">
        <v>19.899999999999999</v>
      </c>
      <c r="J30">
        <v>1.9</v>
      </c>
      <c r="K30">
        <v>72.3</v>
      </c>
      <c r="L30">
        <v>1.0129999999999999</v>
      </c>
      <c r="M30">
        <v>87.057000000000002</v>
      </c>
      <c r="N30">
        <v>93.956999999999994</v>
      </c>
      <c r="O30">
        <v>88.733999999999995</v>
      </c>
      <c r="P30">
        <v>12.7</v>
      </c>
      <c r="Q30">
        <v>29</v>
      </c>
      <c r="R30">
        <v>20.7</v>
      </c>
      <c r="S30">
        <v>5.42</v>
      </c>
      <c r="T30" s="22">
        <v>7</v>
      </c>
      <c r="U30" s="23">
        <f t="shared" si="1"/>
        <v>46</v>
      </c>
      <c r="V30" s="24">
        <v>8</v>
      </c>
      <c r="W30" s="107">
        <v>41860.396481481483</v>
      </c>
      <c r="X30" s="103">
        <v>18121</v>
      </c>
      <c r="Y30" s="106">
        <f t="shared" si="0"/>
        <v>1.1038136762508088E-2</v>
      </c>
    </row>
    <row r="31" spans="1:25">
      <c r="A31" s="16">
        <v>7</v>
      </c>
      <c r="B31" t="s">
        <v>147</v>
      </c>
      <c r="C31" t="s">
        <v>13</v>
      </c>
      <c r="D31">
        <v>18073</v>
      </c>
      <c r="E31">
        <v>2561</v>
      </c>
      <c r="F31">
        <v>7.5497230000000002</v>
      </c>
      <c r="G31">
        <v>0</v>
      </c>
      <c r="H31">
        <v>92.177999999999997</v>
      </c>
      <c r="I31">
        <v>21.1</v>
      </c>
      <c r="J31">
        <v>0</v>
      </c>
      <c r="K31">
        <v>0</v>
      </c>
      <c r="L31">
        <v>1.0145999999999999</v>
      </c>
      <c r="M31">
        <v>90.863</v>
      </c>
      <c r="N31">
        <v>93.793999999999997</v>
      </c>
      <c r="O31">
        <v>92.412999999999997</v>
      </c>
      <c r="P31">
        <v>11.1</v>
      </c>
      <c r="Q31">
        <v>32</v>
      </c>
      <c r="R31">
        <v>15.7</v>
      </c>
      <c r="S31">
        <v>5.42</v>
      </c>
      <c r="T31" s="16">
        <v>6</v>
      </c>
      <c r="U31" s="23">
        <f t="shared" si="1"/>
        <v>0</v>
      </c>
      <c r="V31" s="5"/>
      <c r="W31" s="107">
        <v>41829.387662037036</v>
      </c>
      <c r="X31" s="103">
        <v>18073</v>
      </c>
      <c r="Y31" s="106">
        <f t="shared" si="0"/>
        <v>0</v>
      </c>
    </row>
    <row r="32" spans="1:25">
      <c r="A32" s="16">
        <v>6</v>
      </c>
      <c r="B32" t="s">
        <v>148</v>
      </c>
      <c r="C32" t="s">
        <v>13</v>
      </c>
      <c r="D32">
        <v>18073</v>
      </c>
      <c r="E32">
        <v>2561</v>
      </c>
      <c r="F32">
        <v>7.4512510000000001</v>
      </c>
      <c r="G32">
        <v>0</v>
      </c>
      <c r="H32">
        <v>89.641999999999996</v>
      </c>
      <c r="I32">
        <v>19.7</v>
      </c>
      <c r="J32">
        <v>8.6999999999999993</v>
      </c>
      <c r="K32">
        <v>68</v>
      </c>
      <c r="L32">
        <v>1.0142</v>
      </c>
      <c r="M32">
        <v>86.992999999999995</v>
      </c>
      <c r="N32">
        <v>92.003</v>
      </c>
      <c r="O32">
        <v>91.444999999999993</v>
      </c>
      <c r="P32">
        <v>12.5</v>
      </c>
      <c r="Q32">
        <v>28.1</v>
      </c>
      <c r="R32">
        <v>16.7</v>
      </c>
      <c r="S32">
        <v>5.42</v>
      </c>
      <c r="T32" s="16">
        <v>5</v>
      </c>
      <c r="U32" s="23">
        <f t="shared" si="1"/>
        <v>198</v>
      </c>
      <c r="V32" s="5"/>
      <c r="W32" s="107">
        <v>41799.408900462964</v>
      </c>
      <c r="X32" s="103">
        <v>18073</v>
      </c>
      <c r="Y32" s="106">
        <f t="shared" si="0"/>
        <v>0</v>
      </c>
    </row>
    <row r="33" spans="1:25">
      <c r="A33" s="16">
        <v>5</v>
      </c>
      <c r="B33" t="s">
        <v>149</v>
      </c>
      <c r="C33" t="s">
        <v>13</v>
      </c>
      <c r="D33">
        <v>17875</v>
      </c>
      <c r="E33">
        <v>2533</v>
      </c>
      <c r="F33">
        <v>7.2087680000000001</v>
      </c>
      <c r="G33">
        <v>0</v>
      </c>
      <c r="H33">
        <v>88.573999999999998</v>
      </c>
      <c r="I33">
        <v>20</v>
      </c>
      <c r="J33">
        <v>5.6</v>
      </c>
      <c r="K33">
        <v>68.400000000000006</v>
      </c>
      <c r="L33">
        <v>1.0130999999999999</v>
      </c>
      <c r="M33">
        <v>85.313999999999993</v>
      </c>
      <c r="N33">
        <v>90.856999999999999</v>
      </c>
      <c r="O33">
        <v>89.626000000000005</v>
      </c>
      <c r="P33">
        <v>15.5</v>
      </c>
      <c r="Q33">
        <v>33</v>
      </c>
      <c r="R33">
        <v>20.8</v>
      </c>
      <c r="S33">
        <v>5.42</v>
      </c>
      <c r="T33" s="16">
        <v>4</v>
      </c>
      <c r="U33" s="23">
        <f t="shared" si="1"/>
        <v>135</v>
      </c>
      <c r="V33" s="5"/>
      <c r="W33" s="107">
        <v>41768.393553240741</v>
      </c>
      <c r="X33" s="103">
        <v>17877</v>
      </c>
      <c r="Y33" s="106">
        <f t="shared" si="0"/>
        <v>1.1188811188816317E-2</v>
      </c>
    </row>
    <row r="34" spans="1:25">
      <c r="A34" s="16">
        <v>4</v>
      </c>
      <c r="B34" t="s">
        <v>150</v>
      </c>
      <c r="C34" t="s">
        <v>13</v>
      </c>
      <c r="D34">
        <v>17740</v>
      </c>
      <c r="E34">
        <v>2514</v>
      </c>
      <c r="F34">
        <v>7.0503910000000003</v>
      </c>
      <c r="G34">
        <v>0</v>
      </c>
      <c r="H34">
        <v>88.790999999999997</v>
      </c>
      <c r="I34">
        <v>18.7</v>
      </c>
      <c r="J34">
        <v>10.3</v>
      </c>
      <c r="K34">
        <v>64.8</v>
      </c>
      <c r="L34">
        <v>1.0133000000000001</v>
      </c>
      <c r="M34">
        <v>85.619</v>
      </c>
      <c r="N34">
        <v>91.504000000000005</v>
      </c>
      <c r="O34">
        <v>85.911000000000001</v>
      </c>
      <c r="P34">
        <v>15</v>
      </c>
      <c r="Q34">
        <v>25.7</v>
      </c>
      <c r="R34">
        <v>16.5</v>
      </c>
      <c r="S34">
        <v>5.42</v>
      </c>
      <c r="T34" s="16">
        <v>3</v>
      </c>
      <c r="U34" s="23">
        <f t="shared" si="1"/>
        <v>235</v>
      </c>
      <c r="V34" s="5"/>
      <c r="W34" s="107">
        <v>41738.388113425928</v>
      </c>
      <c r="X34" s="103">
        <v>17740</v>
      </c>
      <c r="Y34" s="106">
        <f t="shared" si="0"/>
        <v>0</v>
      </c>
    </row>
    <row r="35" spans="1:25">
      <c r="A35" s="16">
        <v>3</v>
      </c>
      <c r="B35" t="s">
        <v>151</v>
      </c>
      <c r="C35" t="s">
        <v>13</v>
      </c>
      <c r="D35">
        <v>17505</v>
      </c>
      <c r="E35">
        <v>2481</v>
      </c>
      <c r="F35">
        <v>6.9899209999999998</v>
      </c>
      <c r="G35">
        <v>0</v>
      </c>
      <c r="H35">
        <v>90.165999999999997</v>
      </c>
      <c r="I35">
        <v>20.7</v>
      </c>
      <c r="J35">
        <v>15</v>
      </c>
      <c r="K35">
        <v>64.900000000000006</v>
      </c>
      <c r="L35">
        <v>1.0125999999999999</v>
      </c>
      <c r="M35">
        <v>86.558000000000007</v>
      </c>
      <c r="N35">
        <v>92.477999999999994</v>
      </c>
      <c r="O35">
        <v>86.688000000000002</v>
      </c>
      <c r="P35">
        <v>15.4</v>
      </c>
      <c r="Q35">
        <v>30.8</v>
      </c>
      <c r="R35">
        <v>21.1</v>
      </c>
      <c r="S35">
        <v>5.42</v>
      </c>
      <c r="T35" s="16">
        <v>2</v>
      </c>
      <c r="U35" s="23">
        <f t="shared" si="1"/>
        <v>342</v>
      </c>
      <c r="V35" s="5"/>
      <c r="W35" s="107">
        <v>41707.407638888886</v>
      </c>
      <c r="X35" s="103">
        <v>17506</v>
      </c>
      <c r="Y35" s="106">
        <f>((X35*100)/D35)-100</f>
        <v>5.7126535275671131E-3</v>
      </c>
    </row>
    <row r="36" spans="1:25">
      <c r="A36" s="16">
        <v>2</v>
      </c>
      <c r="B36" t="s">
        <v>152</v>
      </c>
      <c r="C36" t="s">
        <v>13</v>
      </c>
      <c r="D36">
        <v>17163</v>
      </c>
      <c r="E36">
        <v>2433</v>
      </c>
      <c r="F36">
        <v>7.2055280000000002</v>
      </c>
      <c r="G36">
        <v>0</v>
      </c>
      <c r="H36">
        <v>89.403999999999996</v>
      </c>
      <c r="I36">
        <v>22.2</v>
      </c>
      <c r="J36">
        <v>21.2</v>
      </c>
      <c r="K36">
        <v>67</v>
      </c>
      <c r="L36">
        <v>1.0129999999999999</v>
      </c>
      <c r="M36">
        <v>86.265000000000001</v>
      </c>
      <c r="N36">
        <v>91.808999999999997</v>
      </c>
      <c r="O36">
        <v>89.814999999999998</v>
      </c>
      <c r="P36">
        <v>13.8</v>
      </c>
      <c r="Q36">
        <v>31.4</v>
      </c>
      <c r="R36">
        <v>21.5</v>
      </c>
      <c r="S36">
        <v>5.42</v>
      </c>
      <c r="T36" s="16">
        <v>1</v>
      </c>
      <c r="U36" s="23">
        <f t="shared" si="1"/>
        <v>474</v>
      </c>
      <c r="V36" s="5"/>
      <c r="W36" s="107">
        <v>41679.396261574075</v>
      </c>
      <c r="X36" s="103">
        <v>17163</v>
      </c>
      <c r="Y36" s="106">
        <f t="shared" ref="Y36:Y37" si="2">((X36*100)/D36)-100</f>
        <v>0</v>
      </c>
    </row>
    <row r="37" spans="1:25">
      <c r="A37" s="16">
        <v>1</v>
      </c>
      <c r="B37" t="s">
        <v>138</v>
      </c>
      <c r="C37" t="s">
        <v>13</v>
      </c>
      <c r="D37">
        <v>16689</v>
      </c>
      <c r="E37">
        <v>2366</v>
      </c>
      <c r="F37">
        <v>7.1425729999999996</v>
      </c>
      <c r="G37">
        <v>0</v>
      </c>
      <c r="H37">
        <v>91.664000000000001</v>
      </c>
      <c r="I37">
        <v>23.3</v>
      </c>
      <c r="J37">
        <v>4.5</v>
      </c>
      <c r="K37">
        <v>66.2</v>
      </c>
      <c r="L37">
        <v>1.0125999999999999</v>
      </c>
      <c r="M37">
        <v>88.316000000000003</v>
      </c>
      <c r="N37">
        <v>93.632999999999996</v>
      </c>
      <c r="O37">
        <v>89.617000000000004</v>
      </c>
      <c r="P37">
        <v>13.2</v>
      </c>
      <c r="Q37">
        <v>35.200000000000003</v>
      </c>
      <c r="R37">
        <v>23.4</v>
      </c>
      <c r="S37">
        <v>5.42</v>
      </c>
      <c r="T37" s="1"/>
      <c r="U37" s="26"/>
      <c r="V37" s="5"/>
      <c r="W37" s="107">
        <v>41648.383518518516</v>
      </c>
      <c r="X37" s="103">
        <v>16690</v>
      </c>
      <c r="Y37" s="106">
        <f t="shared" si="2"/>
        <v>5.9919707591831184E-3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9"/>
      <c r="X38" s="199"/>
      <c r="Y38" s="199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9"/>
      <c r="X39" s="199"/>
      <c r="Y39" s="199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9"/>
      <c r="X40" s="199"/>
      <c r="Y40" s="199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9"/>
      <c r="X41" s="199"/>
      <c r="Y41" s="199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00" t="s">
        <v>135</v>
      </c>
      <c r="X1" s="200" t="s">
        <v>136</v>
      </c>
      <c r="Y1" s="201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00"/>
      <c r="X2" s="200"/>
      <c r="Y2" s="201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00"/>
      <c r="X3" s="200"/>
      <c r="Y3" s="20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00"/>
      <c r="X4" s="200"/>
      <c r="Y4" s="20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00"/>
      <c r="X5" s="200"/>
      <c r="Y5" s="201"/>
    </row>
    <row r="6" spans="1:25">
      <c r="A6" s="21">
        <v>32</v>
      </c>
      <c r="T6" s="22">
        <v>31</v>
      </c>
      <c r="U6" s="23">
        <f>D6-D7</f>
        <v>-738670</v>
      </c>
      <c r="V6" s="24">
        <v>1</v>
      </c>
      <c r="W6" s="105"/>
      <c r="X6" s="104"/>
      <c r="Y6" s="106" t="e">
        <f t="shared" ref="Y6:Y34" si="0">((X6*100)/D6)-100</f>
        <v>#DIV/0!</v>
      </c>
    </row>
    <row r="7" spans="1:25">
      <c r="A7" s="16">
        <v>31</v>
      </c>
      <c r="D7">
        <v>738670</v>
      </c>
      <c r="T7" s="16">
        <v>30</v>
      </c>
      <c r="U7" s="23">
        <f>D7-D8</f>
        <v>1108</v>
      </c>
      <c r="V7" s="4"/>
      <c r="W7" s="104"/>
      <c r="X7" s="104"/>
      <c r="Y7" s="106">
        <f t="shared" si="0"/>
        <v>-100</v>
      </c>
    </row>
    <row r="8" spans="1:25">
      <c r="A8" s="16">
        <v>30</v>
      </c>
      <c r="D8">
        <v>737562</v>
      </c>
      <c r="T8" s="16">
        <v>29</v>
      </c>
      <c r="U8" s="23">
        <f>D8-D9</f>
        <v>1003</v>
      </c>
      <c r="V8" s="4"/>
      <c r="W8" s="104"/>
      <c r="X8" s="104"/>
      <c r="Y8" s="106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736559</v>
      </c>
      <c r="E9">
        <v>240387</v>
      </c>
      <c r="F9">
        <v>6.9768249999999998</v>
      </c>
      <c r="G9">
        <v>0</v>
      </c>
      <c r="H9">
        <v>91.557000000000002</v>
      </c>
      <c r="I9">
        <v>22.7</v>
      </c>
      <c r="J9">
        <v>39.9</v>
      </c>
      <c r="K9">
        <v>73.5</v>
      </c>
      <c r="L9">
        <v>1.0125</v>
      </c>
      <c r="M9">
        <v>86.296000000000006</v>
      </c>
      <c r="N9">
        <v>93.4</v>
      </c>
      <c r="O9">
        <v>86.584999999999994</v>
      </c>
      <c r="P9">
        <v>18.8</v>
      </c>
      <c r="Q9">
        <v>29.9</v>
      </c>
      <c r="R9">
        <v>21.3</v>
      </c>
      <c r="S9">
        <v>4.8600000000000003</v>
      </c>
      <c r="T9" s="22">
        <v>28</v>
      </c>
      <c r="U9" s="23">
        <f t="shared" ref="U9:U36" si="1">D9-D10</f>
        <v>944</v>
      </c>
      <c r="V9" s="24">
        <v>29</v>
      </c>
      <c r="W9" s="104"/>
      <c r="X9" s="104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735615</v>
      </c>
      <c r="E10">
        <v>240258</v>
      </c>
      <c r="F10">
        <v>7.4201360000000003</v>
      </c>
      <c r="G10">
        <v>0</v>
      </c>
      <c r="H10">
        <v>91.21</v>
      </c>
      <c r="I10">
        <v>23.1</v>
      </c>
      <c r="J10">
        <v>39.700000000000003</v>
      </c>
      <c r="K10">
        <v>75.2</v>
      </c>
      <c r="L10">
        <v>1.0135000000000001</v>
      </c>
      <c r="M10">
        <v>88.54</v>
      </c>
      <c r="N10">
        <v>94.563999999999993</v>
      </c>
      <c r="O10">
        <v>92.522000000000006</v>
      </c>
      <c r="P10">
        <v>19.2</v>
      </c>
      <c r="Q10">
        <v>30.1</v>
      </c>
      <c r="R10">
        <v>20.7</v>
      </c>
      <c r="S10">
        <v>4.8600000000000003</v>
      </c>
      <c r="T10" s="16">
        <v>27</v>
      </c>
      <c r="U10" s="23">
        <f t="shared" si="1"/>
        <v>939</v>
      </c>
      <c r="V10" s="16"/>
      <c r="W10" s="104"/>
      <c r="X10" s="104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734676</v>
      </c>
      <c r="E11">
        <v>240129</v>
      </c>
      <c r="F11">
        <v>7.2083539999999999</v>
      </c>
      <c r="G11">
        <v>0</v>
      </c>
      <c r="H11">
        <v>89.923000000000002</v>
      </c>
      <c r="I11">
        <v>23.1</v>
      </c>
      <c r="J11">
        <v>42.6</v>
      </c>
      <c r="K11">
        <v>83.4</v>
      </c>
      <c r="L11">
        <v>1.0132000000000001</v>
      </c>
      <c r="M11">
        <v>87.096000000000004</v>
      </c>
      <c r="N11">
        <v>93.19</v>
      </c>
      <c r="O11">
        <v>89.409000000000006</v>
      </c>
      <c r="P11">
        <v>18.899999999999999</v>
      </c>
      <c r="Q11">
        <v>30.4</v>
      </c>
      <c r="R11">
        <v>20.2</v>
      </c>
      <c r="S11">
        <v>4.8600000000000003</v>
      </c>
      <c r="T11" s="16">
        <v>26</v>
      </c>
      <c r="U11" s="23">
        <f t="shared" si="1"/>
        <v>1008</v>
      </c>
      <c r="V11" s="16"/>
      <c r="W11" s="104"/>
      <c r="X11" s="104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733668</v>
      </c>
      <c r="E12">
        <v>239988</v>
      </c>
      <c r="F12">
        <v>7.091907</v>
      </c>
      <c r="G12">
        <v>0</v>
      </c>
      <c r="H12">
        <v>89.087999999999994</v>
      </c>
      <c r="I12">
        <v>22.9</v>
      </c>
      <c r="J12">
        <v>48</v>
      </c>
      <c r="K12">
        <v>86.2</v>
      </c>
      <c r="L12">
        <v>1.0127999999999999</v>
      </c>
      <c r="M12">
        <v>86.346000000000004</v>
      </c>
      <c r="N12">
        <v>91.935000000000002</v>
      </c>
      <c r="O12">
        <v>88.106999999999999</v>
      </c>
      <c r="P12">
        <v>18.5</v>
      </c>
      <c r="Q12">
        <v>30.5</v>
      </c>
      <c r="R12">
        <v>21.1</v>
      </c>
      <c r="S12">
        <v>4.8600000000000003</v>
      </c>
      <c r="T12" s="16">
        <v>25</v>
      </c>
      <c r="U12" s="23">
        <f t="shared" si="1"/>
        <v>1140</v>
      </c>
      <c r="V12" s="16"/>
      <c r="W12" s="104"/>
      <c r="X12" s="104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732528</v>
      </c>
      <c r="E13">
        <v>239828</v>
      </c>
      <c r="F13">
        <v>7.0681240000000001</v>
      </c>
      <c r="G13">
        <v>0</v>
      </c>
      <c r="H13">
        <v>89.772000000000006</v>
      </c>
      <c r="I13">
        <v>22.4</v>
      </c>
      <c r="J13">
        <v>47</v>
      </c>
      <c r="K13">
        <v>86.9</v>
      </c>
      <c r="L13">
        <v>1.0126999999999999</v>
      </c>
      <c r="M13">
        <v>86.162999999999997</v>
      </c>
      <c r="N13">
        <v>92.257000000000005</v>
      </c>
      <c r="O13">
        <v>87.933000000000007</v>
      </c>
      <c r="P13">
        <v>19.5</v>
      </c>
      <c r="Q13">
        <v>28.7</v>
      </c>
      <c r="R13">
        <v>21.6</v>
      </c>
      <c r="S13">
        <v>4.87</v>
      </c>
      <c r="T13" s="16">
        <v>24</v>
      </c>
      <c r="U13" s="23">
        <f t="shared" si="1"/>
        <v>1118</v>
      </c>
      <c r="V13" s="16"/>
      <c r="W13" s="104"/>
      <c r="X13" s="104"/>
      <c r="Y13" s="110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731410</v>
      </c>
      <c r="E14">
        <v>239672</v>
      </c>
      <c r="F14">
        <v>7.0651890000000002</v>
      </c>
      <c r="G14">
        <v>0</v>
      </c>
      <c r="H14">
        <v>88.596999999999994</v>
      </c>
      <c r="I14">
        <v>22.5</v>
      </c>
      <c r="J14">
        <v>48</v>
      </c>
      <c r="K14">
        <v>83.1</v>
      </c>
      <c r="L14">
        <v>1.0128999999999999</v>
      </c>
      <c r="M14">
        <v>85.266000000000005</v>
      </c>
      <c r="N14">
        <v>91.421999999999997</v>
      </c>
      <c r="O14">
        <v>87.411000000000001</v>
      </c>
      <c r="P14">
        <v>19.3</v>
      </c>
      <c r="Q14">
        <v>27.3</v>
      </c>
      <c r="R14">
        <v>20.2</v>
      </c>
      <c r="S14">
        <v>4.87</v>
      </c>
      <c r="T14" s="16">
        <v>23</v>
      </c>
      <c r="U14" s="23">
        <f t="shared" si="1"/>
        <v>1137</v>
      </c>
      <c r="V14" s="16"/>
      <c r="W14" s="104"/>
      <c r="X14" s="104"/>
      <c r="Y14" s="110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730273</v>
      </c>
      <c r="E15">
        <v>239512</v>
      </c>
      <c r="F15">
        <v>7.0638909999999999</v>
      </c>
      <c r="G15">
        <v>0</v>
      </c>
      <c r="H15">
        <v>88.718000000000004</v>
      </c>
      <c r="I15">
        <v>23.1</v>
      </c>
      <c r="J15">
        <v>47.2</v>
      </c>
      <c r="K15">
        <v>86.7</v>
      </c>
      <c r="L15">
        <v>1.0127999999999999</v>
      </c>
      <c r="M15">
        <v>85.721999999999994</v>
      </c>
      <c r="N15">
        <v>91.409000000000006</v>
      </c>
      <c r="O15">
        <v>87.638999999999996</v>
      </c>
      <c r="P15">
        <v>20</v>
      </c>
      <c r="Q15">
        <v>27.1</v>
      </c>
      <c r="R15">
        <v>20.9</v>
      </c>
      <c r="S15">
        <v>4.87</v>
      </c>
      <c r="T15" s="16">
        <v>22</v>
      </c>
      <c r="U15" s="23">
        <f t="shared" si="1"/>
        <v>1117</v>
      </c>
      <c r="V15" s="16"/>
      <c r="W15" s="104"/>
      <c r="X15" s="104"/>
      <c r="Y15" s="110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729156</v>
      </c>
      <c r="E16">
        <v>239354</v>
      </c>
      <c r="F16">
        <v>7.0459990000000001</v>
      </c>
      <c r="G16">
        <v>0</v>
      </c>
      <c r="H16">
        <v>91.334999999999994</v>
      </c>
      <c r="I16">
        <v>22.6</v>
      </c>
      <c r="J16">
        <v>30.8</v>
      </c>
      <c r="K16">
        <v>77.400000000000006</v>
      </c>
      <c r="L16">
        <v>1.0125999999999999</v>
      </c>
      <c r="M16">
        <v>86.664000000000001</v>
      </c>
      <c r="N16">
        <v>94.191999999999993</v>
      </c>
      <c r="O16">
        <v>87.79</v>
      </c>
      <c r="P16">
        <v>16.600000000000001</v>
      </c>
      <c r="Q16">
        <v>29.5</v>
      </c>
      <c r="R16">
        <v>22</v>
      </c>
      <c r="S16">
        <v>4.88</v>
      </c>
      <c r="T16" s="22">
        <v>21</v>
      </c>
      <c r="U16" s="23">
        <f t="shared" si="1"/>
        <v>731</v>
      </c>
      <c r="V16" s="24">
        <v>22</v>
      </c>
      <c r="W16" s="104"/>
      <c r="X16" s="104"/>
      <c r="Y16" s="110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728425</v>
      </c>
      <c r="E17">
        <v>239254</v>
      </c>
      <c r="F17">
        <v>7.4074970000000002</v>
      </c>
      <c r="G17">
        <v>0</v>
      </c>
      <c r="H17">
        <v>91.367999999999995</v>
      </c>
      <c r="I17">
        <v>21.9</v>
      </c>
      <c r="J17">
        <v>35.5</v>
      </c>
      <c r="K17">
        <v>68.8</v>
      </c>
      <c r="L17">
        <v>1.0141</v>
      </c>
      <c r="M17">
        <v>88.55</v>
      </c>
      <c r="N17">
        <v>93.566999999999993</v>
      </c>
      <c r="O17">
        <v>90.792000000000002</v>
      </c>
      <c r="P17">
        <v>15.9</v>
      </c>
      <c r="Q17">
        <v>30.5</v>
      </c>
      <c r="R17">
        <v>16.5</v>
      </c>
      <c r="S17">
        <v>4.88</v>
      </c>
      <c r="T17" s="16">
        <v>20</v>
      </c>
      <c r="U17" s="23">
        <f t="shared" si="1"/>
        <v>836</v>
      </c>
      <c r="V17" s="16"/>
      <c r="W17" s="104"/>
      <c r="X17" s="104"/>
      <c r="Y17" s="110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727589</v>
      </c>
      <c r="E18">
        <v>239140</v>
      </c>
      <c r="F18">
        <v>7.276268</v>
      </c>
      <c r="G18">
        <v>0</v>
      </c>
      <c r="H18">
        <v>90.007000000000005</v>
      </c>
      <c r="I18">
        <v>24.8</v>
      </c>
      <c r="J18">
        <v>41.2</v>
      </c>
      <c r="K18">
        <v>75.900000000000006</v>
      </c>
      <c r="L18">
        <v>1.0130999999999999</v>
      </c>
      <c r="M18">
        <v>86.603999999999999</v>
      </c>
      <c r="N18">
        <v>93.391999999999996</v>
      </c>
      <c r="O18">
        <v>90.811999999999998</v>
      </c>
      <c r="P18">
        <v>20.7</v>
      </c>
      <c r="Q18">
        <v>32.1</v>
      </c>
      <c r="R18">
        <v>21.5</v>
      </c>
      <c r="S18">
        <v>4.88</v>
      </c>
      <c r="T18" s="16">
        <v>19</v>
      </c>
      <c r="U18" s="23">
        <f t="shared" si="1"/>
        <v>976</v>
      </c>
      <c r="V18" s="16"/>
      <c r="W18" s="104"/>
      <c r="X18" s="104"/>
      <c r="Y18" s="110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726613</v>
      </c>
      <c r="E19">
        <v>239003</v>
      </c>
      <c r="F19">
        <v>7.1690110000000002</v>
      </c>
      <c r="G19">
        <v>0</v>
      </c>
      <c r="H19">
        <v>88.736000000000004</v>
      </c>
      <c r="I19">
        <v>24</v>
      </c>
      <c r="J19">
        <v>43.3</v>
      </c>
      <c r="K19">
        <v>85.3</v>
      </c>
      <c r="L19">
        <v>1.0129999999999999</v>
      </c>
      <c r="M19">
        <v>86.274000000000001</v>
      </c>
      <c r="N19">
        <v>91.105999999999995</v>
      </c>
      <c r="O19">
        <v>89.138000000000005</v>
      </c>
      <c r="P19">
        <v>18.7</v>
      </c>
      <c r="Q19">
        <v>30.5</v>
      </c>
      <c r="R19">
        <v>21</v>
      </c>
      <c r="S19">
        <v>4.88</v>
      </c>
      <c r="T19" s="16">
        <v>18</v>
      </c>
      <c r="U19" s="23">
        <f t="shared" si="1"/>
        <v>1027</v>
      </c>
      <c r="V19" s="16"/>
      <c r="W19" s="104"/>
      <c r="X19" s="104"/>
      <c r="Y19" s="110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725586</v>
      </c>
      <c r="E20">
        <v>238857</v>
      </c>
      <c r="F20">
        <v>7.0296070000000004</v>
      </c>
      <c r="G20">
        <v>0</v>
      </c>
      <c r="H20">
        <v>89.099000000000004</v>
      </c>
      <c r="I20">
        <v>24</v>
      </c>
      <c r="J20">
        <v>42.1</v>
      </c>
      <c r="K20">
        <v>77.5</v>
      </c>
      <c r="L20">
        <v>1.0125999999999999</v>
      </c>
      <c r="M20">
        <v>86.311999999999998</v>
      </c>
      <c r="N20">
        <v>91.004999999999995</v>
      </c>
      <c r="O20">
        <v>87.491</v>
      </c>
      <c r="P20">
        <v>20</v>
      </c>
      <c r="Q20">
        <v>30.3</v>
      </c>
      <c r="R20">
        <v>21.8</v>
      </c>
      <c r="S20">
        <v>4.88</v>
      </c>
      <c r="T20" s="16">
        <v>17</v>
      </c>
      <c r="U20" s="23">
        <f t="shared" si="1"/>
        <v>999</v>
      </c>
      <c r="V20" s="16"/>
      <c r="W20" s="108"/>
      <c r="X20" s="108"/>
      <c r="Y20" s="106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724587</v>
      </c>
      <c r="E21">
        <v>238716</v>
      </c>
      <c r="F21">
        <v>7.1539390000000003</v>
      </c>
      <c r="G21">
        <v>0</v>
      </c>
      <c r="H21">
        <v>92.744</v>
      </c>
      <c r="I21">
        <v>22.9</v>
      </c>
      <c r="J21">
        <v>39.4</v>
      </c>
      <c r="K21">
        <v>73</v>
      </c>
      <c r="L21">
        <v>1.0128999999999999</v>
      </c>
      <c r="M21">
        <v>88.284000000000006</v>
      </c>
      <c r="N21">
        <v>95.016000000000005</v>
      </c>
      <c r="O21">
        <v>88.88</v>
      </c>
      <c r="P21">
        <v>19.5</v>
      </c>
      <c r="Q21">
        <v>28.8</v>
      </c>
      <c r="R21">
        <v>20.9</v>
      </c>
      <c r="S21">
        <v>4.88</v>
      </c>
      <c r="T21" s="16">
        <v>16</v>
      </c>
      <c r="U21" s="23">
        <f t="shared" si="1"/>
        <v>934</v>
      </c>
      <c r="V21" s="16"/>
      <c r="W21" s="103"/>
      <c r="X21" s="103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723653</v>
      </c>
      <c r="E22">
        <v>238590</v>
      </c>
      <c r="F22">
        <v>7.590662</v>
      </c>
      <c r="G22">
        <v>0</v>
      </c>
      <c r="H22">
        <v>93.739000000000004</v>
      </c>
      <c r="I22">
        <v>22.6</v>
      </c>
      <c r="J22">
        <v>40.5</v>
      </c>
      <c r="K22">
        <v>71.900000000000006</v>
      </c>
      <c r="L22">
        <v>1.014</v>
      </c>
      <c r="M22">
        <v>89.96</v>
      </c>
      <c r="N22">
        <v>95.561999999999998</v>
      </c>
      <c r="O22">
        <v>94.584999999999994</v>
      </c>
      <c r="P22">
        <v>17.8</v>
      </c>
      <c r="Q22">
        <v>30</v>
      </c>
      <c r="R22">
        <v>20</v>
      </c>
      <c r="S22">
        <v>4.88</v>
      </c>
      <c r="T22" s="16">
        <v>15</v>
      </c>
      <c r="U22" s="23">
        <f t="shared" si="1"/>
        <v>959</v>
      </c>
      <c r="V22" s="16"/>
      <c r="W22" s="103"/>
      <c r="X22" s="103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722694</v>
      </c>
      <c r="E23">
        <v>238461</v>
      </c>
      <c r="F23">
        <v>7.2638490000000004</v>
      </c>
      <c r="G23">
        <v>0</v>
      </c>
      <c r="H23">
        <v>92.510999999999996</v>
      </c>
      <c r="I23">
        <v>22.8</v>
      </c>
      <c r="J23">
        <v>43.8</v>
      </c>
      <c r="K23">
        <v>79.900000000000006</v>
      </c>
      <c r="L23">
        <v>1.0130999999999999</v>
      </c>
      <c r="M23">
        <v>90.525999999999996</v>
      </c>
      <c r="N23">
        <v>94.138000000000005</v>
      </c>
      <c r="O23">
        <v>90.525999999999996</v>
      </c>
      <c r="P23">
        <v>18.899999999999999</v>
      </c>
      <c r="Q23">
        <v>29.3</v>
      </c>
      <c r="R23">
        <v>21.2</v>
      </c>
      <c r="S23">
        <v>4.88</v>
      </c>
      <c r="T23" s="22">
        <v>14</v>
      </c>
      <c r="U23" s="23">
        <f t="shared" si="1"/>
        <v>1040</v>
      </c>
      <c r="V23" s="24">
        <v>15</v>
      </c>
      <c r="W23" s="103"/>
      <c r="X23" s="103"/>
      <c r="Y23" s="106">
        <f t="shared" si="0"/>
        <v>-100</v>
      </c>
    </row>
    <row r="24" spans="1:25">
      <c r="A24" s="16">
        <v>14</v>
      </c>
      <c r="B24" t="s">
        <v>185</v>
      </c>
      <c r="C24" t="s">
        <v>13</v>
      </c>
      <c r="D24">
        <v>721654</v>
      </c>
      <c r="E24">
        <v>238320</v>
      </c>
      <c r="F24">
        <v>7.341329</v>
      </c>
      <c r="G24">
        <v>0</v>
      </c>
      <c r="H24">
        <v>92.105999999999995</v>
      </c>
      <c r="I24">
        <v>23.5</v>
      </c>
      <c r="J24">
        <v>43.6</v>
      </c>
      <c r="K24">
        <v>78.2</v>
      </c>
      <c r="L24">
        <v>1.0132000000000001</v>
      </c>
      <c r="M24">
        <v>89.108000000000004</v>
      </c>
      <c r="N24">
        <v>94.126000000000005</v>
      </c>
      <c r="O24">
        <v>91.986000000000004</v>
      </c>
      <c r="P24">
        <v>20.5</v>
      </c>
      <c r="Q24">
        <v>28.9</v>
      </c>
      <c r="R24">
        <v>22.3</v>
      </c>
      <c r="S24">
        <v>4.8899999999999997</v>
      </c>
      <c r="T24" s="16">
        <v>13</v>
      </c>
      <c r="U24" s="23">
        <f t="shared" si="1"/>
        <v>1037</v>
      </c>
      <c r="V24" s="16"/>
      <c r="W24" s="103"/>
      <c r="X24" s="103"/>
      <c r="Y24" s="106">
        <f t="shared" si="0"/>
        <v>-100</v>
      </c>
    </row>
    <row r="25" spans="1:25">
      <c r="A25" s="16">
        <v>13</v>
      </c>
      <c r="B25" t="s">
        <v>186</v>
      </c>
      <c r="C25" t="s">
        <v>13</v>
      </c>
      <c r="D25">
        <v>720617</v>
      </c>
      <c r="E25">
        <v>238178</v>
      </c>
      <c r="F25">
        <v>7.3088569999999997</v>
      </c>
      <c r="G25">
        <v>0</v>
      </c>
      <c r="H25">
        <v>91.063000000000002</v>
      </c>
      <c r="I25">
        <v>22.9</v>
      </c>
      <c r="J25">
        <v>41.9</v>
      </c>
      <c r="K25">
        <v>78.900000000000006</v>
      </c>
      <c r="L25">
        <v>1.0133000000000001</v>
      </c>
      <c r="M25">
        <v>87.070999999999998</v>
      </c>
      <c r="N25">
        <v>93.977000000000004</v>
      </c>
      <c r="O25">
        <v>90.897999999999996</v>
      </c>
      <c r="P25">
        <v>19.3</v>
      </c>
      <c r="Q25">
        <v>30.3</v>
      </c>
      <c r="R25">
        <v>20.5</v>
      </c>
      <c r="S25">
        <v>4.88</v>
      </c>
      <c r="T25" s="16">
        <v>12</v>
      </c>
      <c r="U25" s="23">
        <f t="shared" si="1"/>
        <v>993</v>
      </c>
      <c r="V25" s="16"/>
      <c r="W25" s="103"/>
      <c r="X25" s="103"/>
      <c r="Y25" s="106">
        <f t="shared" si="0"/>
        <v>-100</v>
      </c>
    </row>
    <row r="26" spans="1:25">
      <c r="A26" s="16">
        <v>12</v>
      </c>
      <c r="B26" t="s">
        <v>187</v>
      </c>
      <c r="C26" t="s">
        <v>13</v>
      </c>
      <c r="D26">
        <v>719624</v>
      </c>
      <c r="E26">
        <v>238041</v>
      </c>
      <c r="F26">
        <v>7.1164849999999999</v>
      </c>
      <c r="G26">
        <v>0</v>
      </c>
      <c r="H26">
        <v>89.427999999999997</v>
      </c>
      <c r="I26">
        <v>23.4</v>
      </c>
      <c r="J26">
        <v>42.6</v>
      </c>
      <c r="K26">
        <v>78.5</v>
      </c>
      <c r="L26">
        <v>1.0129999999999999</v>
      </c>
      <c r="M26">
        <v>86.337000000000003</v>
      </c>
      <c r="N26">
        <v>92.831000000000003</v>
      </c>
      <c r="O26">
        <v>88.153000000000006</v>
      </c>
      <c r="P26">
        <v>18.3</v>
      </c>
      <c r="Q26">
        <v>31.5</v>
      </c>
      <c r="R26">
        <v>20.3</v>
      </c>
      <c r="S26">
        <v>4.88</v>
      </c>
      <c r="T26" s="16">
        <v>11</v>
      </c>
      <c r="U26" s="23">
        <f t="shared" si="1"/>
        <v>1010</v>
      </c>
      <c r="V26" s="16"/>
      <c r="W26" s="107"/>
      <c r="X26" s="103"/>
      <c r="Y26" s="106">
        <f t="shared" si="0"/>
        <v>-100</v>
      </c>
    </row>
    <row r="27" spans="1:25">
      <c r="A27" s="16">
        <v>11</v>
      </c>
      <c r="B27" t="s">
        <v>188</v>
      </c>
      <c r="C27" t="s">
        <v>13</v>
      </c>
      <c r="D27">
        <v>718614</v>
      </c>
      <c r="E27">
        <v>237900</v>
      </c>
      <c r="F27">
        <v>7.2382759999999999</v>
      </c>
      <c r="G27">
        <v>0</v>
      </c>
      <c r="H27">
        <v>89.887</v>
      </c>
      <c r="I27">
        <v>23.4</v>
      </c>
      <c r="J27">
        <v>42.3</v>
      </c>
      <c r="K27">
        <v>77.3</v>
      </c>
      <c r="L27">
        <v>1.0130999999999999</v>
      </c>
      <c r="M27">
        <v>85.63</v>
      </c>
      <c r="N27">
        <v>93.043999999999997</v>
      </c>
      <c r="O27">
        <v>90.018000000000001</v>
      </c>
      <c r="P27">
        <v>19</v>
      </c>
      <c r="Q27">
        <v>31.4</v>
      </c>
      <c r="R27">
        <v>20.8</v>
      </c>
      <c r="S27">
        <v>4.8899999999999997</v>
      </c>
      <c r="T27" s="16">
        <v>10</v>
      </c>
      <c r="U27" s="23">
        <f t="shared" si="1"/>
        <v>1000</v>
      </c>
      <c r="V27" s="16"/>
      <c r="W27" s="107"/>
      <c r="X27" s="103"/>
      <c r="Y27" s="106">
        <f t="shared" si="0"/>
        <v>-100</v>
      </c>
    </row>
    <row r="28" spans="1:25">
      <c r="A28" s="16">
        <v>10</v>
      </c>
      <c r="B28" t="s">
        <v>189</v>
      </c>
      <c r="C28" t="s">
        <v>13</v>
      </c>
      <c r="D28">
        <v>717614</v>
      </c>
      <c r="E28">
        <v>237760</v>
      </c>
      <c r="F28">
        <v>7.1184430000000001</v>
      </c>
      <c r="G28">
        <v>0</v>
      </c>
      <c r="H28">
        <v>89.263999999999996</v>
      </c>
      <c r="I28">
        <v>23.3</v>
      </c>
      <c r="J28">
        <v>44.6</v>
      </c>
      <c r="K28">
        <v>84.2</v>
      </c>
      <c r="L28">
        <v>1.0127999999999999</v>
      </c>
      <c r="M28">
        <v>85.820999999999998</v>
      </c>
      <c r="N28">
        <v>91.861999999999995</v>
      </c>
      <c r="O28">
        <v>88.704999999999998</v>
      </c>
      <c r="P28">
        <v>19.3</v>
      </c>
      <c r="Q28">
        <v>31.4</v>
      </c>
      <c r="R28">
        <v>21.8</v>
      </c>
      <c r="S28">
        <v>4.8899999999999997</v>
      </c>
      <c r="T28" s="16">
        <v>9</v>
      </c>
      <c r="U28" s="23">
        <f t="shared" si="1"/>
        <v>1058</v>
      </c>
      <c r="V28" s="16"/>
      <c r="W28" s="107"/>
      <c r="X28" s="103"/>
      <c r="Y28" s="106">
        <f t="shared" si="0"/>
        <v>-100</v>
      </c>
    </row>
    <row r="29" spans="1:25">
      <c r="A29" s="16">
        <v>9</v>
      </c>
      <c r="B29" t="s">
        <v>190</v>
      </c>
      <c r="C29" t="s">
        <v>13</v>
      </c>
      <c r="D29">
        <v>716556</v>
      </c>
      <c r="E29">
        <v>237612</v>
      </c>
      <c r="F29">
        <v>7.2373190000000003</v>
      </c>
      <c r="G29">
        <v>0</v>
      </c>
      <c r="H29">
        <v>89.531999999999996</v>
      </c>
      <c r="I29">
        <v>22.2</v>
      </c>
      <c r="J29">
        <v>42.6</v>
      </c>
      <c r="K29">
        <v>76.5</v>
      </c>
      <c r="L29">
        <v>1.0130999999999999</v>
      </c>
      <c r="M29">
        <v>86.281000000000006</v>
      </c>
      <c r="N29">
        <v>92.471000000000004</v>
      </c>
      <c r="O29">
        <v>90.102000000000004</v>
      </c>
      <c r="P29">
        <v>19</v>
      </c>
      <c r="Q29">
        <v>27.5</v>
      </c>
      <c r="R29">
        <v>21.1</v>
      </c>
      <c r="S29">
        <v>4.8899999999999997</v>
      </c>
      <c r="T29" s="16">
        <v>8</v>
      </c>
      <c r="U29" s="23">
        <f t="shared" si="1"/>
        <v>1016</v>
      </c>
      <c r="V29" s="16"/>
      <c r="W29" s="107"/>
      <c r="X29" s="103"/>
      <c r="Y29" s="106">
        <f t="shared" si="0"/>
        <v>-100</v>
      </c>
    </row>
    <row r="30" spans="1:25" s="25" customFormat="1">
      <c r="A30" s="21">
        <v>8</v>
      </c>
      <c r="B30" t="s">
        <v>146</v>
      </c>
      <c r="C30" t="s">
        <v>13</v>
      </c>
      <c r="D30">
        <v>715540</v>
      </c>
      <c r="E30">
        <v>237470</v>
      </c>
      <c r="F30">
        <v>7.1871109999999998</v>
      </c>
      <c r="G30">
        <v>0</v>
      </c>
      <c r="H30">
        <v>92.495999999999995</v>
      </c>
      <c r="I30">
        <v>22.3</v>
      </c>
      <c r="J30">
        <v>39.799999999999997</v>
      </c>
      <c r="K30">
        <v>74</v>
      </c>
      <c r="L30">
        <v>1.0130999999999999</v>
      </c>
      <c r="M30">
        <v>87.47</v>
      </c>
      <c r="N30">
        <v>94.49</v>
      </c>
      <c r="O30">
        <v>89.22</v>
      </c>
      <c r="P30">
        <v>18.7</v>
      </c>
      <c r="Q30">
        <v>28.7</v>
      </c>
      <c r="R30">
        <v>20.5</v>
      </c>
      <c r="S30">
        <v>4.9000000000000004</v>
      </c>
      <c r="T30" s="22">
        <v>7</v>
      </c>
      <c r="U30" s="23">
        <f t="shared" si="1"/>
        <v>944</v>
      </c>
      <c r="V30" s="24">
        <v>8</v>
      </c>
      <c r="W30" s="134"/>
      <c r="X30" s="135"/>
      <c r="Y30" s="106">
        <f t="shared" si="0"/>
        <v>-100</v>
      </c>
    </row>
    <row r="31" spans="1:25">
      <c r="A31" s="16">
        <v>7</v>
      </c>
      <c r="B31" t="s">
        <v>147</v>
      </c>
      <c r="C31" t="s">
        <v>13</v>
      </c>
      <c r="D31">
        <v>714596</v>
      </c>
      <c r="E31">
        <v>237342</v>
      </c>
      <c r="F31">
        <v>7.5071289999999999</v>
      </c>
      <c r="G31">
        <v>0</v>
      </c>
      <c r="H31">
        <v>92.68</v>
      </c>
      <c r="I31">
        <v>23.2</v>
      </c>
      <c r="J31">
        <v>39.5</v>
      </c>
      <c r="K31">
        <v>72.900000000000006</v>
      </c>
      <c r="L31">
        <v>1.0139</v>
      </c>
      <c r="M31">
        <v>91.346999999999994</v>
      </c>
      <c r="N31">
        <v>94.283000000000001</v>
      </c>
      <c r="O31">
        <v>93.364000000000004</v>
      </c>
      <c r="P31">
        <v>17.5</v>
      </c>
      <c r="Q31">
        <v>30.7</v>
      </c>
      <c r="R31">
        <v>19.8</v>
      </c>
      <c r="S31">
        <v>4.9000000000000004</v>
      </c>
      <c r="T31" s="16">
        <v>6</v>
      </c>
      <c r="U31" s="23">
        <f t="shared" si="1"/>
        <v>934</v>
      </c>
      <c r="V31" s="5"/>
      <c r="W31" s="134"/>
      <c r="X31" s="135"/>
      <c r="Y31" s="106">
        <f t="shared" si="0"/>
        <v>-100</v>
      </c>
    </row>
    <row r="32" spans="1:25">
      <c r="A32" s="16">
        <v>6</v>
      </c>
      <c r="B32" t="s">
        <v>148</v>
      </c>
      <c r="C32" t="s">
        <v>13</v>
      </c>
      <c r="D32">
        <v>713662</v>
      </c>
      <c r="E32">
        <v>237215</v>
      </c>
      <c r="F32">
        <v>7.3610449999999998</v>
      </c>
      <c r="G32">
        <v>0</v>
      </c>
      <c r="H32">
        <v>90.117000000000004</v>
      </c>
      <c r="I32">
        <v>22.3</v>
      </c>
      <c r="J32">
        <v>42.2</v>
      </c>
      <c r="K32">
        <v>78.099999999999994</v>
      </c>
      <c r="L32">
        <v>1.0134000000000001</v>
      </c>
      <c r="M32">
        <v>87.477000000000004</v>
      </c>
      <c r="N32">
        <v>92.52</v>
      </c>
      <c r="O32">
        <v>91.718999999999994</v>
      </c>
      <c r="P32">
        <v>18.600000000000001</v>
      </c>
      <c r="Q32">
        <v>27.4</v>
      </c>
      <c r="R32">
        <v>20.8</v>
      </c>
      <c r="S32">
        <v>4.9000000000000004</v>
      </c>
      <c r="T32" s="16">
        <v>5</v>
      </c>
      <c r="U32" s="23">
        <f t="shared" si="1"/>
        <v>1002</v>
      </c>
      <c r="V32" s="5"/>
      <c r="W32" s="107">
        <v>41799.690995370373</v>
      </c>
      <c r="X32" s="103">
        <v>713655</v>
      </c>
      <c r="Y32" s="106">
        <f t="shared" si="0"/>
        <v>-9.8085648387780111E-4</v>
      </c>
    </row>
    <row r="33" spans="1:25">
      <c r="A33" s="16">
        <v>5</v>
      </c>
      <c r="B33" t="s">
        <v>149</v>
      </c>
      <c r="C33" t="s">
        <v>13</v>
      </c>
      <c r="D33">
        <v>712660</v>
      </c>
      <c r="E33">
        <v>237076</v>
      </c>
      <c r="F33">
        <v>7.2208730000000001</v>
      </c>
      <c r="G33">
        <v>0</v>
      </c>
      <c r="H33">
        <v>89.028999999999996</v>
      </c>
      <c r="I33">
        <v>22.4</v>
      </c>
      <c r="J33">
        <v>43.1</v>
      </c>
      <c r="K33">
        <v>75.900000000000006</v>
      </c>
      <c r="L33">
        <v>1.0129999999999999</v>
      </c>
      <c r="M33">
        <v>85.774000000000001</v>
      </c>
      <c r="N33">
        <v>91.350999999999999</v>
      </c>
      <c r="O33">
        <v>90.025999999999996</v>
      </c>
      <c r="P33">
        <v>19.5</v>
      </c>
      <c r="Q33">
        <v>29.5</v>
      </c>
      <c r="R33">
        <v>21.5</v>
      </c>
      <c r="S33">
        <v>4.9000000000000004</v>
      </c>
      <c r="T33" s="16">
        <v>4</v>
      </c>
      <c r="U33" s="23">
        <f t="shared" si="1"/>
        <v>1022</v>
      </c>
      <c r="V33" s="5"/>
      <c r="W33" s="107">
        <v>41768.390462962961</v>
      </c>
      <c r="X33" s="103">
        <v>712660</v>
      </c>
      <c r="Y33" s="106">
        <f t="shared" si="0"/>
        <v>0</v>
      </c>
    </row>
    <row r="34" spans="1:25">
      <c r="A34" s="16">
        <v>4</v>
      </c>
      <c r="B34" t="s">
        <v>150</v>
      </c>
      <c r="C34" t="s">
        <v>13</v>
      </c>
      <c r="D34">
        <v>711638</v>
      </c>
      <c r="E34">
        <v>236932</v>
      </c>
      <c r="F34">
        <v>6.9501900000000001</v>
      </c>
      <c r="G34">
        <v>0</v>
      </c>
      <c r="H34">
        <v>89.263999999999996</v>
      </c>
      <c r="I34">
        <v>21.2</v>
      </c>
      <c r="J34">
        <v>46.6</v>
      </c>
      <c r="K34">
        <v>88.8</v>
      </c>
      <c r="L34">
        <v>1.0125</v>
      </c>
      <c r="M34">
        <v>86.076999999999998</v>
      </c>
      <c r="N34">
        <v>92.004000000000005</v>
      </c>
      <c r="O34">
        <v>86.138000000000005</v>
      </c>
      <c r="P34">
        <v>18.5</v>
      </c>
      <c r="Q34">
        <v>26.5</v>
      </c>
      <c r="R34">
        <v>21.1</v>
      </c>
      <c r="S34">
        <v>4.9000000000000004</v>
      </c>
      <c r="T34" s="16">
        <v>3</v>
      </c>
      <c r="U34" s="23">
        <f t="shared" si="1"/>
        <v>1107</v>
      </c>
      <c r="V34" s="5"/>
      <c r="W34" s="107">
        <v>41738.38858796296</v>
      </c>
      <c r="X34" s="103">
        <v>711640</v>
      </c>
      <c r="Y34" s="106">
        <f t="shared" si="0"/>
        <v>2.8104176561782879E-4</v>
      </c>
    </row>
    <row r="35" spans="1:25">
      <c r="A35" s="16">
        <v>3</v>
      </c>
      <c r="B35" t="s">
        <v>151</v>
      </c>
      <c r="C35" t="s">
        <v>13</v>
      </c>
      <c r="D35">
        <v>710531</v>
      </c>
      <c r="E35">
        <v>236778</v>
      </c>
      <c r="F35">
        <v>7.042198</v>
      </c>
      <c r="G35">
        <v>0</v>
      </c>
      <c r="H35">
        <v>90.673000000000002</v>
      </c>
      <c r="I35">
        <v>22.9</v>
      </c>
      <c r="J35">
        <v>46.8</v>
      </c>
      <c r="K35">
        <v>79.599999999999994</v>
      </c>
      <c r="L35">
        <v>1.0126999999999999</v>
      </c>
      <c r="M35">
        <v>87.494</v>
      </c>
      <c r="N35">
        <v>93.025999999999996</v>
      </c>
      <c r="O35">
        <v>87.494</v>
      </c>
      <c r="P35">
        <v>19.8</v>
      </c>
      <c r="Q35">
        <v>29.5</v>
      </c>
      <c r="R35">
        <v>21.3</v>
      </c>
      <c r="S35">
        <v>4.91</v>
      </c>
      <c r="T35" s="16">
        <v>2</v>
      </c>
      <c r="U35" s="23">
        <f t="shared" si="1"/>
        <v>1113</v>
      </c>
      <c r="V35" s="5"/>
      <c r="W35" s="107">
        <v>41707.407476851855</v>
      </c>
      <c r="X35" s="103">
        <v>710537</v>
      </c>
      <c r="Y35" s="106">
        <f>((X35*100)/D35)-100</f>
        <v>8.4443887740803802E-4</v>
      </c>
    </row>
    <row r="36" spans="1:25">
      <c r="A36" s="16">
        <v>2</v>
      </c>
      <c r="B36" t="s">
        <v>152</v>
      </c>
      <c r="C36" t="s">
        <v>13</v>
      </c>
      <c r="D36">
        <v>709418</v>
      </c>
      <c r="E36">
        <v>236624</v>
      </c>
      <c r="F36">
        <v>7.2450049999999999</v>
      </c>
      <c r="G36">
        <v>0</v>
      </c>
      <c r="H36">
        <v>89.891000000000005</v>
      </c>
      <c r="I36">
        <v>24.2</v>
      </c>
      <c r="J36">
        <v>41.6</v>
      </c>
      <c r="K36">
        <v>74.099999999999994</v>
      </c>
      <c r="L36">
        <v>1.0130999999999999</v>
      </c>
      <c r="M36">
        <v>86.710999999999999</v>
      </c>
      <c r="N36">
        <v>92.379000000000005</v>
      </c>
      <c r="O36">
        <v>90.16</v>
      </c>
      <c r="P36">
        <v>19.100000000000001</v>
      </c>
      <c r="Q36">
        <v>33.200000000000003</v>
      </c>
      <c r="R36">
        <v>20.9</v>
      </c>
      <c r="S36">
        <v>4.91</v>
      </c>
      <c r="T36" s="16">
        <v>1</v>
      </c>
      <c r="U36" s="23">
        <f t="shared" si="1"/>
        <v>987</v>
      </c>
      <c r="V36" s="5"/>
      <c r="W36" s="107">
        <v>41679.390462962961</v>
      </c>
      <c r="X36" s="103">
        <v>709422</v>
      </c>
      <c r="Y36" s="106">
        <f t="shared" ref="Y36:Y37" si="2">((X36*100)/D36)-100</f>
        <v>5.6384247369578588E-4</v>
      </c>
    </row>
    <row r="37" spans="1:25">
      <c r="A37" s="16">
        <v>1</v>
      </c>
      <c r="B37" t="s">
        <v>138</v>
      </c>
      <c r="C37" t="s">
        <v>13</v>
      </c>
      <c r="D37">
        <v>708431</v>
      </c>
      <c r="E37">
        <v>236486</v>
      </c>
      <c r="F37">
        <v>7.2741959999999999</v>
      </c>
      <c r="G37">
        <v>0</v>
      </c>
      <c r="H37">
        <v>92.159000000000006</v>
      </c>
      <c r="I37">
        <v>24.2</v>
      </c>
      <c r="J37">
        <v>38.6</v>
      </c>
      <c r="K37">
        <v>78.7</v>
      </c>
      <c r="L37">
        <v>1.0130999999999999</v>
      </c>
      <c r="M37">
        <v>88.793999999999997</v>
      </c>
      <c r="N37">
        <v>94.161000000000001</v>
      </c>
      <c r="O37">
        <v>90.790999999999997</v>
      </c>
      <c r="P37">
        <v>18.899999999999999</v>
      </c>
      <c r="Q37">
        <v>32.5</v>
      </c>
      <c r="R37">
        <v>21.5</v>
      </c>
      <c r="S37">
        <v>4.91</v>
      </c>
      <c r="T37" s="1"/>
      <c r="U37" s="26"/>
      <c r="V37" s="5"/>
      <c r="W37" s="107">
        <v>41648.383946759262</v>
      </c>
      <c r="X37" s="103">
        <v>708434</v>
      </c>
      <c r="Y37" s="106">
        <f t="shared" si="2"/>
        <v>4.234710225858862E-4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02"/>
      <c r="X38" s="202"/>
      <c r="Y38" s="199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9"/>
      <c r="X39" s="199"/>
      <c r="Y39" s="199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9"/>
      <c r="X40" s="199"/>
      <c r="Y40" s="199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9"/>
      <c r="X41" s="199"/>
      <c r="Y41" s="199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00" t="s">
        <v>135</v>
      </c>
      <c r="X1" s="200" t="s">
        <v>136</v>
      </c>
      <c r="Y1" s="201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00"/>
      <c r="X2" s="200"/>
      <c r="Y2" s="201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00"/>
      <c r="X3" s="200"/>
      <c r="Y3" s="20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00"/>
      <c r="X4" s="200"/>
      <c r="Y4" s="20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00"/>
      <c r="X5" s="200"/>
      <c r="Y5" s="201"/>
    </row>
    <row r="6" spans="1:25">
      <c r="A6" s="21">
        <v>32</v>
      </c>
      <c r="T6" s="22">
        <v>31</v>
      </c>
      <c r="U6" s="23">
        <f>D6-D7</f>
        <v>-561587</v>
      </c>
      <c r="V6" s="24">
        <v>1</v>
      </c>
      <c r="W6" s="105"/>
      <c r="X6" s="104"/>
      <c r="Y6" s="106" t="e">
        <f t="shared" ref="Y6:Y34" si="0">((X6*100)/D6)-100</f>
        <v>#DIV/0!</v>
      </c>
    </row>
    <row r="7" spans="1:25">
      <c r="A7" s="16">
        <v>31</v>
      </c>
      <c r="D7">
        <v>561587</v>
      </c>
      <c r="T7" s="16">
        <v>30</v>
      </c>
      <c r="U7" s="23">
        <f>D7-D8</f>
        <v>1388</v>
      </c>
      <c r="V7" s="4"/>
      <c r="W7" s="104"/>
      <c r="X7" s="104"/>
      <c r="Y7" s="106">
        <f t="shared" si="0"/>
        <v>-100</v>
      </c>
    </row>
    <row r="8" spans="1:25">
      <c r="A8" s="16">
        <v>30</v>
      </c>
      <c r="D8">
        <v>560199</v>
      </c>
      <c r="T8" s="16">
        <v>29</v>
      </c>
      <c r="U8" s="23">
        <f>D8-D9</f>
        <v>1496</v>
      </c>
      <c r="V8" s="4"/>
      <c r="W8" s="104"/>
      <c r="X8" s="104"/>
      <c r="Y8" s="106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558703</v>
      </c>
      <c r="E9">
        <v>78542</v>
      </c>
      <c r="F9">
        <v>6.938199</v>
      </c>
      <c r="G9">
        <v>0</v>
      </c>
      <c r="H9">
        <v>91.388999999999996</v>
      </c>
      <c r="I9">
        <v>21.6</v>
      </c>
      <c r="J9">
        <v>38.200000000000003</v>
      </c>
      <c r="K9">
        <v>145.80000000000001</v>
      </c>
      <c r="L9">
        <v>1.0117</v>
      </c>
      <c r="M9">
        <v>85.724000000000004</v>
      </c>
      <c r="N9">
        <v>93.34</v>
      </c>
      <c r="O9">
        <v>85.942999999999998</v>
      </c>
      <c r="P9">
        <v>15.5</v>
      </c>
      <c r="Q9">
        <v>28.8</v>
      </c>
      <c r="R9">
        <v>20.8</v>
      </c>
      <c r="S9">
        <v>5.59</v>
      </c>
      <c r="T9" s="22">
        <v>28</v>
      </c>
      <c r="U9" s="23">
        <f t="shared" ref="U9:U36" si="1">D9-D10</f>
        <v>917</v>
      </c>
      <c r="V9" s="24">
        <v>29</v>
      </c>
      <c r="W9" s="104"/>
      <c r="X9" s="104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557786</v>
      </c>
      <c r="E10">
        <v>78417</v>
      </c>
      <c r="F10">
        <v>7.5707149999999999</v>
      </c>
      <c r="G10">
        <v>0</v>
      </c>
      <c r="H10">
        <v>91.097999999999999</v>
      </c>
      <c r="I10">
        <v>19.7</v>
      </c>
      <c r="J10">
        <v>36.1</v>
      </c>
      <c r="K10">
        <v>134.6</v>
      </c>
      <c r="L10">
        <v>1.0137</v>
      </c>
      <c r="M10">
        <v>88.274000000000001</v>
      </c>
      <c r="N10">
        <v>94.662000000000006</v>
      </c>
      <c r="O10">
        <v>92.712000000000003</v>
      </c>
      <c r="P10">
        <v>13.9</v>
      </c>
      <c r="Q10">
        <v>27.8</v>
      </c>
      <c r="R10">
        <v>15.5</v>
      </c>
      <c r="S10">
        <v>5.6</v>
      </c>
      <c r="T10" s="16">
        <v>27</v>
      </c>
      <c r="U10" s="23">
        <f t="shared" si="1"/>
        <v>842</v>
      </c>
      <c r="V10" s="16"/>
      <c r="W10" s="104"/>
      <c r="X10" s="104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556944</v>
      </c>
      <c r="E11">
        <v>78299</v>
      </c>
      <c r="F11">
        <v>7.1921860000000004</v>
      </c>
      <c r="G11">
        <v>0</v>
      </c>
      <c r="H11">
        <v>89.724000000000004</v>
      </c>
      <c r="I11">
        <v>21.4</v>
      </c>
      <c r="J11">
        <v>57.3</v>
      </c>
      <c r="K11">
        <v>131.1</v>
      </c>
      <c r="L11">
        <v>1.0123</v>
      </c>
      <c r="M11">
        <v>86.64</v>
      </c>
      <c r="N11">
        <v>93.27</v>
      </c>
      <c r="O11">
        <v>89.200999999999993</v>
      </c>
      <c r="P11">
        <v>17.399999999999999</v>
      </c>
      <c r="Q11">
        <v>28.2</v>
      </c>
      <c r="R11">
        <v>20</v>
      </c>
      <c r="S11">
        <v>5.59</v>
      </c>
      <c r="T11" s="16">
        <v>26</v>
      </c>
      <c r="U11" s="23">
        <f t="shared" si="1"/>
        <v>1364</v>
      </c>
      <c r="V11" s="16"/>
      <c r="W11" s="104"/>
      <c r="X11" s="104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555580</v>
      </c>
      <c r="E12">
        <v>78109</v>
      </c>
      <c r="F12">
        <v>7.0682479999999996</v>
      </c>
      <c r="G12">
        <v>0</v>
      </c>
      <c r="H12">
        <v>88.852999999999994</v>
      </c>
      <c r="I12">
        <v>21.4</v>
      </c>
      <c r="J12">
        <v>72.599999999999994</v>
      </c>
      <c r="K12">
        <v>137.4</v>
      </c>
      <c r="L12">
        <v>1.012</v>
      </c>
      <c r="M12">
        <v>86.016999999999996</v>
      </c>
      <c r="N12">
        <v>91.867999999999995</v>
      </c>
      <c r="O12">
        <v>87.581999999999994</v>
      </c>
      <c r="P12">
        <v>16.8</v>
      </c>
      <c r="Q12">
        <v>28.4</v>
      </c>
      <c r="R12">
        <v>20.3</v>
      </c>
      <c r="S12">
        <v>5.58</v>
      </c>
      <c r="T12" s="16">
        <v>25</v>
      </c>
      <c r="U12" s="23">
        <f t="shared" si="1"/>
        <v>1726</v>
      </c>
      <c r="V12" s="16"/>
      <c r="W12" s="104"/>
      <c r="X12" s="104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553854</v>
      </c>
      <c r="E13">
        <v>77867</v>
      </c>
      <c r="F13">
        <v>7.0493959999999998</v>
      </c>
      <c r="G13">
        <v>0</v>
      </c>
      <c r="H13">
        <v>89.611000000000004</v>
      </c>
      <c r="I13">
        <v>20.3</v>
      </c>
      <c r="J13">
        <v>53.5</v>
      </c>
      <c r="K13">
        <v>132.6</v>
      </c>
      <c r="L13">
        <v>1.0118</v>
      </c>
      <c r="M13">
        <v>85.76</v>
      </c>
      <c r="N13">
        <v>92.322000000000003</v>
      </c>
      <c r="O13">
        <v>87.641000000000005</v>
      </c>
      <c r="P13">
        <v>16.3</v>
      </c>
      <c r="Q13">
        <v>25.4</v>
      </c>
      <c r="R13">
        <v>21.2</v>
      </c>
      <c r="S13">
        <v>5.6</v>
      </c>
      <c r="T13" s="16">
        <v>24</v>
      </c>
      <c r="U13" s="23">
        <f t="shared" si="1"/>
        <v>1253</v>
      </c>
      <c r="V13" s="16"/>
      <c r="W13" s="104"/>
      <c r="X13" s="104"/>
      <c r="Y13" s="106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552601</v>
      </c>
      <c r="E14">
        <v>77693</v>
      </c>
      <c r="F14">
        <v>7.0543100000000001</v>
      </c>
      <c r="G14">
        <v>0</v>
      </c>
      <c r="H14">
        <v>88.334000000000003</v>
      </c>
      <c r="I14">
        <v>20.6</v>
      </c>
      <c r="J14">
        <v>58</v>
      </c>
      <c r="K14">
        <v>134.9</v>
      </c>
      <c r="L14">
        <v>1.0121</v>
      </c>
      <c r="M14">
        <v>84.816000000000003</v>
      </c>
      <c r="N14">
        <v>91.375</v>
      </c>
      <c r="O14">
        <v>87.084000000000003</v>
      </c>
      <c r="P14">
        <v>17.600000000000001</v>
      </c>
      <c r="Q14">
        <v>25.4</v>
      </c>
      <c r="R14">
        <v>19.5</v>
      </c>
      <c r="S14">
        <v>5.6</v>
      </c>
      <c r="T14" s="16">
        <v>23</v>
      </c>
      <c r="U14" s="23">
        <f t="shared" si="1"/>
        <v>1383</v>
      </c>
      <c r="V14" s="16"/>
      <c r="W14" s="104"/>
      <c r="X14" s="104"/>
      <c r="Y14" s="106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551218</v>
      </c>
      <c r="E15">
        <v>77498</v>
      </c>
      <c r="F15">
        <v>7.0426010000000003</v>
      </c>
      <c r="G15">
        <v>0</v>
      </c>
      <c r="H15">
        <v>88.468999999999994</v>
      </c>
      <c r="I15">
        <v>21.5</v>
      </c>
      <c r="J15">
        <v>60.9</v>
      </c>
      <c r="K15">
        <v>133.6</v>
      </c>
      <c r="L15">
        <v>1.012</v>
      </c>
      <c r="M15">
        <v>85.244</v>
      </c>
      <c r="N15">
        <v>91.338999999999999</v>
      </c>
      <c r="O15">
        <v>87.143000000000001</v>
      </c>
      <c r="P15">
        <v>18.100000000000001</v>
      </c>
      <c r="Q15">
        <v>25.4</v>
      </c>
      <c r="R15">
        <v>20.100000000000001</v>
      </c>
      <c r="S15">
        <v>5.6</v>
      </c>
      <c r="T15" s="16">
        <v>22</v>
      </c>
      <c r="U15" s="23">
        <f t="shared" si="1"/>
        <v>1446</v>
      </c>
      <c r="V15" s="16"/>
      <c r="W15" s="104"/>
      <c r="X15" s="104"/>
      <c r="Y15" s="106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549772</v>
      </c>
      <c r="E16">
        <v>77294</v>
      </c>
      <c r="F16">
        <v>7.0491429999999999</v>
      </c>
      <c r="G16">
        <v>0</v>
      </c>
      <c r="H16">
        <v>91.197999999999993</v>
      </c>
      <c r="I16">
        <v>21.3</v>
      </c>
      <c r="J16">
        <v>36.6</v>
      </c>
      <c r="K16">
        <v>150.69999999999999</v>
      </c>
      <c r="L16">
        <v>1.0119</v>
      </c>
      <c r="M16">
        <v>86.224000000000004</v>
      </c>
      <c r="N16">
        <v>94.28</v>
      </c>
      <c r="O16">
        <v>87.501000000000005</v>
      </c>
      <c r="P16">
        <v>15.1</v>
      </c>
      <c r="Q16">
        <v>27.8</v>
      </c>
      <c r="R16">
        <v>20.8</v>
      </c>
      <c r="S16">
        <v>5.59</v>
      </c>
      <c r="T16" s="22">
        <v>21</v>
      </c>
      <c r="U16" s="23">
        <f t="shared" si="1"/>
        <v>877</v>
      </c>
      <c r="V16" s="24">
        <v>22</v>
      </c>
      <c r="W16" s="104"/>
      <c r="X16" s="104"/>
      <c r="Y16" s="106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548895</v>
      </c>
      <c r="E17">
        <v>77174</v>
      </c>
      <c r="F17">
        <v>7.4328019999999997</v>
      </c>
      <c r="G17">
        <v>0</v>
      </c>
      <c r="H17">
        <v>91.320999999999998</v>
      </c>
      <c r="I17">
        <v>19.100000000000001</v>
      </c>
      <c r="J17">
        <v>31.5</v>
      </c>
      <c r="K17">
        <v>136.9</v>
      </c>
      <c r="L17">
        <v>1.0134000000000001</v>
      </c>
      <c r="M17">
        <v>88.372</v>
      </c>
      <c r="N17">
        <v>93.625</v>
      </c>
      <c r="O17">
        <v>90.683999999999997</v>
      </c>
      <c r="P17">
        <v>13.7</v>
      </c>
      <c r="Q17">
        <v>28.2</v>
      </c>
      <c r="R17">
        <v>15</v>
      </c>
      <c r="S17">
        <v>5.61</v>
      </c>
      <c r="T17" s="16">
        <v>20</v>
      </c>
      <c r="U17" s="23">
        <f t="shared" si="1"/>
        <v>738</v>
      </c>
      <c r="V17" s="16"/>
      <c r="W17" s="104"/>
      <c r="X17" s="104"/>
      <c r="Y17" s="106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548157</v>
      </c>
      <c r="E18">
        <v>77072</v>
      </c>
      <c r="F18">
        <v>7.302155</v>
      </c>
      <c r="G18">
        <v>0</v>
      </c>
      <c r="H18">
        <v>89.887</v>
      </c>
      <c r="I18">
        <v>23.3</v>
      </c>
      <c r="J18">
        <v>62.6</v>
      </c>
      <c r="K18">
        <v>129.69999999999999</v>
      </c>
      <c r="L18">
        <v>1.0125</v>
      </c>
      <c r="M18">
        <v>86.302000000000007</v>
      </c>
      <c r="N18">
        <v>93.495000000000005</v>
      </c>
      <c r="O18">
        <v>90.653000000000006</v>
      </c>
      <c r="P18">
        <v>19.100000000000001</v>
      </c>
      <c r="Q18">
        <v>30</v>
      </c>
      <c r="R18">
        <v>19.8</v>
      </c>
      <c r="S18">
        <v>5.6</v>
      </c>
      <c r="T18" s="16">
        <v>19</v>
      </c>
      <c r="U18" s="23">
        <f t="shared" si="1"/>
        <v>1478</v>
      </c>
      <c r="V18" s="16"/>
      <c r="W18" s="104"/>
      <c r="X18" s="104"/>
      <c r="Y18" s="106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546679</v>
      </c>
      <c r="E19">
        <v>76865</v>
      </c>
      <c r="F19">
        <v>7.1757169999999997</v>
      </c>
      <c r="G19">
        <v>0</v>
      </c>
      <c r="H19">
        <v>88.49</v>
      </c>
      <c r="I19">
        <v>22.2</v>
      </c>
      <c r="J19">
        <v>66.2</v>
      </c>
      <c r="K19">
        <v>136.80000000000001</v>
      </c>
      <c r="L19">
        <v>1.0122</v>
      </c>
      <c r="M19">
        <v>85.77</v>
      </c>
      <c r="N19">
        <v>91.040999999999997</v>
      </c>
      <c r="O19">
        <v>89.034999999999997</v>
      </c>
      <c r="P19">
        <v>16.5</v>
      </c>
      <c r="Q19">
        <v>28.8</v>
      </c>
      <c r="R19">
        <v>20.2</v>
      </c>
      <c r="S19">
        <v>5.59</v>
      </c>
      <c r="T19" s="16">
        <v>18</v>
      </c>
      <c r="U19" s="23">
        <f t="shared" si="1"/>
        <v>1576</v>
      </c>
      <c r="V19" s="16"/>
      <c r="W19" s="104"/>
      <c r="X19" s="104"/>
      <c r="Y19" s="106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545103</v>
      </c>
      <c r="E20">
        <v>76642</v>
      </c>
      <c r="F20">
        <v>7.0248860000000004</v>
      </c>
      <c r="G20">
        <v>0</v>
      </c>
      <c r="H20">
        <v>88.903999999999996</v>
      </c>
      <c r="I20">
        <v>22.2</v>
      </c>
      <c r="J20">
        <v>52.3</v>
      </c>
      <c r="K20">
        <v>151.69999999999999</v>
      </c>
      <c r="L20">
        <v>1.0119</v>
      </c>
      <c r="M20">
        <v>85.85</v>
      </c>
      <c r="N20">
        <v>91.007000000000005</v>
      </c>
      <c r="O20">
        <v>87.042000000000002</v>
      </c>
      <c r="P20">
        <v>18.7</v>
      </c>
      <c r="Q20">
        <v>28.5</v>
      </c>
      <c r="R20">
        <v>20.5</v>
      </c>
      <c r="S20">
        <v>5.6</v>
      </c>
      <c r="T20" s="16">
        <v>17</v>
      </c>
      <c r="U20" s="23">
        <f t="shared" si="1"/>
        <v>1230</v>
      </c>
      <c r="V20" s="16"/>
      <c r="W20" s="104"/>
      <c r="X20" s="104"/>
      <c r="Y20" s="106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543873</v>
      </c>
      <c r="E21">
        <v>76469</v>
      </c>
      <c r="F21">
        <v>7.1397219999999999</v>
      </c>
      <c r="G21">
        <v>0</v>
      </c>
      <c r="H21">
        <v>92.787000000000006</v>
      </c>
      <c r="I21">
        <v>20.2</v>
      </c>
      <c r="J21">
        <v>9.1</v>
      </c>
      <c r="K21">
        <v>136</v>
      </c>
      <c r="L21">
        <v>1.0122</v>
      </c>
      <c r="M21">
        <v>87.864999999999995</v>
      </c>
      <c r="N21">
        <v>95.17</v>
      </c>
      <c r="O21">
        <v>88.45</v>
      </c>
      <c r="P21">
        <v>14.1</v>
      </c>
      <c r="Q21">
        <v>25.8</v>
      </c>
      <c r="R21">
        <v>20</v>
      </c>
      <c r="S21">
        <v>5.6</v>
      </c>
      <c r="T21" s="16">
        <v>16</v>
      </c>
      <c r="U21" s="23">
        <f t="shared" si="1"/>
        <v>236</v>
      </c>
      <c r="V21" s="16"/>
      <c r="W21" s="103"/>
      <c r="X21" s="103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543637</v>
      </c>
      <c r="E22">
        <v>76437</v>
      </c>
      <c r="F22">
        <v>7.7583900000000003</v>
      </c>
      <c r="G22">
        <v>0</v>
      </c>
      <c r="H22">
        <v>93.838999999999999</v>
      </c>
      <c r="I22">
        <v>19.2</v>
      </c>
      <c r="J22">
        <v>0</v>
      </c>
      <c r="K22">
        <v>0</v>
      </c>
      <c r="L22">
        <v>1.0142</v>
      </c>
      <c r="M22">
        <v>89.897000000000006</v>
      </c>
      <c r="N22">
        <v>95.698999999999998</v>
      </c>
      <c r="O22">
        <v>94.736000000000004</v>
      </c>
      <c r="P22">
        <v>12.2</v>
      </c>
      <c r="Q22">
        <v>27.6</v>
      </c>
      <c r="R22">
        <v>14.1</v>
      </c>
      <c r="S22">
        <v>5.59</v>
      </c>
      <c r="T22" s="16">
        <v>15</v>
      </c>
      <c r="U22" s="23">
        <f t="shared" si="1"/>
        <v>0</v>
      </c>
      <c r="V22" s="16"/>
      <c r="W22" s="103"/>
      <c r="X22" s="103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543637</v>
      </c>
      <c r="E23">
        <v>76437</v>
      </c>
      <c r="F23">
        <v>7.420992</v>
      </c>
      <c r="G23">
        <v>0</v>
      </c>
      <c r="H23">
        <v>92.46</v>
      </c>
      <c r="I23">
        <v>19.2</v>
      </c>
      <c r="J23">
        <v>24.2</v>
      </c>
      <c r="K23">
        <v>102.5</v>
      </c>
      <c r="L23">
        <v>1.0134000000000001</v>
      </c>
      <c r="M23">
        <v>90.421999999999997</v>
      </c>
      <c r="N23">
        <v>94.222999999999999</v>
      </c>
      <c r="O23">
        <v>90.427000000000007</v>
      </c>
      <c r="P23">
        <v>13.5</v>
      </c>
      <c r="Q23">
        <v>24.8</v>
      </c>
      <c r="R23">
        <v>14.8</v>
      </c>
      <c r="S23">
        <v>5.61</v>
      </c>
      <c r="T23" s="22">
        <v>14</v>
      </c>
      <c r="U23" s="23">
        <f t="shared" si="1"/>
        <v>556</v>
      </c>
      <c r="V23" s="24">
        <v>15</v>
      </c>
      <c r="W23" s="103"/>
      <c r="X23" s="103"/>
      <c r="Y23" s="106">
        <f t="shared" si="0"/>
        <v>-100</v>
      </c>
    </row>
    <row r="24" spans="1:25">
      <c r="A24" s="16">
        <v>14</v>
      </c>
      <c r="B24" t="s">
        <v>185</v>
      </c>
      <c r="C24" t="s">
        <v>13</v>
      </c>
      <c r="D24">
        <v>543081</v>
      </c>
      <c r="E24">
        <v>76361</v>
      </c>
      <c r="F24">
        <v>7.3527639999999996</v>
      </c>
      <c r="G24">
        <v>0</v>
      </c>
      <c r="H24">
        <v>92.049000000000007</v>
      </c>
      <c r="I24">
        <v>21.5</v>
      </c>
      <c r="J24">
        <v>58.3</v>
      </c>
      <c r="K24">
        <v>127.3</v>
      </c>
      <c r="L24">
        <v>1.0125</v>
      </c>
      <c r="M24">
        <v>88.867999999999995</v>
      </c>
      <c r="N24">
        <v>94.216999999999999</v>
      </c>
      <c r="O24">
        <v>91.72</v>
      </c>
      <c r="P24">
        <v>18.600000000000001</v>
      </c>
      <c r="Q24">
        <v>25</v>
      </c>
      <c r="R24">
        <v>20.8</v>
      </c>
      <c r="S24">
        <v>5.61</v>
      </c>
      <c r="T24" s="16">
        <v>13</v>
      </c>
      <c r="U24" s="23">
        <f t="shared" si="1"/>
        <v>1388</v>
      </c>
      <c r="V24" s="16"/>
      <c r="W24" s="103"/>
      <c r="X24" s="103"/>
      <c r="Y24" s="106">
        <f t="shared" si="0"/>
        <v>-100</v>
      </c>
    </row>
    <row r="25" spans="1:25">
      <c r="A25" s="16">
        <v>13</v>
      </c>
      <c r="B25" t="s">
        <v>186</v>
      </c>
      <c r="C25" t="s">
        <v>13</v>
      </c>
      <c r="D25">
        <v>541693</v>
      </c>
      <c r="E25">
        <v>76172</v>
      </c>
      <c r="F25">
        <v>7.3183150000000001</v>
      </c>
      <c r="G25">
        <v>0</v>
      </c>
      <c r="H25">
        <v>90.972999999999999</v>
      </c>
      <c r="I25">
        <v>21</v>
      </c>
      <c r="J25">
        <v>57</v>
      </c>
      <c r="K25">
        <v>124.9</v>
      </c>
      <c r="L25">
        <v>1.0125999999999999</v>
      </c>
      <c r="M25">
        <v>86.55</v>
      </c>
      <c r="N25">
        <v>94.051000000000002</v>
      </c>
      <c r="O25">
        <v>90.733999999999995</v>
      </c>
      <c r="P25">
        <v>17.3</v>
      </c>
      <c r="Q25">
        <v>27.1</v>
      </c>
      <c r="R25">
        <v>19.5</v>
      </c>
      <c r="S25">
        <v>5.61</v>
      </c>
      <c r="T25" s="16">
        <v>12</v>
      </c>
      <c r="U25" s="23">
        <f t="shared" si="1"/>
        <v>1349</v>
      </c>
      <c r="V25" s="16"/>
      <c r="W25" s="103"/>
      <c r="X25" s="103"/>
      <c r="Y25" s="106">
        <f t="shared" si="0"/>
        <v>-100</v>
      </c>
    </row>
    <row r="26" spans="1:25">
      <c r="A26" s="16">
        <v>12</v>
      </c>
      <c r="B26" t="s">
        <v>187</v>
      </c>
      <c r="C26" t="s">
        <v>13</v>
      </c>
      <c r="D26">
        <v>540344</v>
      </c>
      <c r="E26">
        <v>75986</v>
      </c>
      <c r="F26">
        <v>7.0544149999999997</v>
      </c>
      <c r="G26">
        <v>0</v>
      </c>
      <c r="H26">
        <v>89.241</v>
      </c>
      <c r="I26">
        <v>21.6</v>
      </c>
      <c r="J26">
        <v>58.6</v>
      </c>
      <c r="K26">
        <v>129.9</v>
      </c>
      <c r="L26">
        <v>1.012</v>
      </c>
      <c r="M26">
        <v>85.974000000000004</v>
      </c>
      <c r="N26">
        <v>92.903000000000006</v>
      </c>
      <c r="O26">
        <v>87.284000000000006</v>
      </c>
      <c r="P26">
        <v>16.399999999999999</v>
      </c>
      <c r="Q26">
        <v>28.1</v>
      </c>
      <c r="R26">
        <v>20</v>
      </c>
      <c r="S26">
        <v>5.6</v>
      </c>
      <c r="T26" s="16">
        <v>11</v>
      </c>
      <c r="U26" s="23">
        <f t="shared" si="1"/>
        <v>1400</v>
      </c>
      <c r="V26" s="16"/>
      <c r="W26" s="107"/>
      <c r="X26" s="103"/>
      <c r="Y26" s="106">
        <f t="shared" si="0"/>
        <v>-100</v>
      </c>
    </row>
    <row r="27" spans="1:25">
      <c r="A27" s="16">
        <v>11</v>
      </c>
      <c r="B27" t="s">
        <v>188</v>
      </c>
      <c r="C27" t="s">
        <v>13</v>
      </c>
      <c r="D27">
        <v>538944</v>
      </c>
      <c r="E27">
        <v>75790</v>
      </c>
      <c r="F27">
        <v>7.2555870000000002</v>
      </c>
      <c r="G27">
        <v>0</v>
      </c>
      <c r="H27">
        <v>89.748999999999995</v>
      </c>
      <c r="I27">
        <v>21.6</v>
      </c>
      <c r="J27">
        <v>59.5</v>
      </c>
      <c r="K27">
        <v>136.4</v>
      </c>
      <c r="L27">
        <v>1.0125</v>
      </c>
      <c r="M27">
        <v>85.209000000000003</v>
      </c>
      <c r="N27">
        <v>93.028999999999996</v>
      </c>
      <c r="O27">
        <v>89.834999999999994</v>
      </c>
      <c r="P27">
        <v>16.8</v>
      </c>
      <c r="Q27">
        <v>29.1</v>
      </c>
      <c r="R27">
        <v>19.399999999999999</v>
      </c>
      <c r="S27">
        <v>5.6</v>
      </c>
      <c r="T27" s="16">
        <v>10</v>
      </c>
      <c r="U27" s="23">
        <f t="shared" si="1"/>
        <v>1409</v>
      </c>
      <c r="V27" s="16"/>
      <c r="W27" s="107"/>
      <c r="X27" s="103"/>
      <c r="Y27" s="106">
        <f t="shared" si="0"/>
        <v>-100</v>
      </c>
    </row>
    <row r="28" spans="1:25">
      <c r="A28" s="16">
        <v>10</v>
      </c>
      <c r="B28" t="s">
        <v>189</v>
      </c>
      <c r="C28" t="s">
        <v>13</v>
      </c>
      <c r="D28">
        <v>537535</v>
      </c>
      <c r="E28">
        <v>75594</v>
      </c>
      <c r="F28">
        <v>7.1008360000000001</v>
      </c>
      <c r="G28">
        <v>0</v>
      </c>
      <c r="H28">
        <v>89.084000000000003</v>
      </c>
      <c r="I28">
        <v>21.4</v>
      </c>
      <c r="J28">
        <v>59.2</v>
      </c>
      <c r="K28">
        <v>133</v>
      </c>
      <c r="L28">
        <v>1.012</v>
      </c>
      <c r="M28">
        <v>85.388999999999996</v>
      </c>
      <c r="N28">
        <v>91.787000000000006</v>
      </c>
      <c r="O28">
        <v>88.25</v>
      </c>
      <c r="P28">
        <v>17.3</v>
      </c>
      <c r="Q28">
        <v>27.1</v>
      </c>
      <c r="R28">
        <v>20.9</v>
      </c>
      <c r="S28">
        <v>5.6</v>
      </c>
      <c r="T28" s="16">
        <v>9</v>
      </c>
      <c r="U28" s="23">
        <f t="shared" si="1"/>
        <v>1405</v>
      </c>
      <c r="V28" s="16"/>
      <c r="W28" s="107"/>
      <c r="X28" s="103"/>
      <c r="Y28" s="106">
        <f t="shared" si="0"/>
        <v>-100</v>
      </c>
    </row>
    <row r="29" spans="1:25">
      <c r="A29" s="16">
        <v>9</v>
      </c>
      <c r="B29" t="s">
        <v>190</v>
      </c>
      <c r="C29" t="s">
        <v>13</v>
      </c>
      <c r="D29">
        <v>536130</v>
      </c>
      <c r="E29">
        <v>75397</v>
      </c>
      <c r="F29">
        <v>7.2420439999999999</v>
      </c>
      <c r="G29">
        <v>0</v>
      </c>
      <c r="H29">
        <v>89.373999999999995</v>
      </c>
      <c r="I29">
        <v>20.3</v>
      </c>
      <c r="J29">
        <v>59.6</v>
      </c>
      <c r="K29">
        <v>135.80000000000001</v>
      </c>
      <c r="L29">
        <v>1.0123</v>
      </c>
      <c r="M29">
        <v>85.912000000000006</v>
      </c>
      <c r="N29">
        <v>92.472999999999999</v>
      </c>
      <c r="O29">
        <v>89.945999999999998</v>
      </c>
      <c r="P29">
        <v>17.5</v>
      </c>
      <c r="Q29">
        <v>24.7</v>
      </c>
      <c r="R29">
        <v>20.2</v>
      </c>
      <c r="S29">
        <v>5.61</v>
      </c>
      <c r="T29" s="16">
        <v>8</v>
      </c>
      <c r="U29" s="23">
        <f t="shared" si="1"/>
        <v>1437</v>
      </c>
      <c r="V29" s="16"/>
      <c r="W29" s="107">
        <v>41891.391469907408</v>
      </c>
      <c r="X29" s="103">
        <v>536130</v>
      </c>
      <c r="Y29" s="106">
        <f t="shared" si="0"/>
        <v>0</v>
      </c>
    </row>
    <row r="30" spans="1:25" s="25" customFormat="1">
      <c r="A30" s="21">
        <v>8</v>
      </c>
      <c r="B30" t="s">
        <v>146</v>
      </c>
      <c r="C30" t="s">
        <v>13</v>
      </c>
      <c r="D30">
        <v>534693</v>
      </c>
      <c r="E30">
        <v>75197</v>
      </c>
      <c r="F30">
        <v>7.2225460000000004</v>
      </c>
      <c r="G30">
        <v>0</v>
      </c>
      <c r="H30">
        <v>92.498999999999995</v>
      </c>
      <c r="I30">
        <v>19.3</v>
      </c>
      <c r="J30">
        <v>6.5</v>
      </c>
      <c r="K30">
        <v>86.7</v>
      </c>
      <c r="L30">
        <v>1.0125999999999999</v>
      </c>
      <c r="M30">
        <v>87.210999999999999</v>
      </c>
      <c r="N30">
        <v>94.634</v>
      </c>
      <c r="O30">
        <v>88.855000000000004</v>
      </c>
      <c r="P30">
        <v>13.9</v>
      </c>
      <c r="Q30">
        <v>26.3</v>
      </c>
      <c r="R30">
        <v>17.899999999999999</v>
      </c>
      <c r="S30">
        <v>5.47</v>
      </c>
      <c r="T30" s="22">
        <v>7</v>
      </c>
      <c r="U30" s="23">
        <f t="shared" si="1"/>
        <v>155</v>
      </c>
      <c r="V30" s="24">
        <v>8</v>
      </c>
      <c r="W30" s="107">
        <v>41860.396655092591</v>
      </c>
      <c r="X30" s="103">
        <v>534693</v>
      </c>
      <c r="Y30" s="106">
        <f t="shared" si="0"/>
        <v>0</v>
      </c>
    </row>
    <row r="31" spans="1:25">
      <c r="A31" s="16">
        <v>7</v>
      </c>
      <c r="B31" t="s">
        <v>147</v>
      </c>
      <c r="C31" t="s">
        <v>13</v>
      </c>
      <c r="D31">
        <v>534538</v>
      </c>
      <c r="E31">
        <v>75176</v>
      </c>
      <c r="F31">
        <v>7.6315710000000001</v>
      </c>
      <c r="G31">
        <v>0</v>
      </c>
      <c r="H31">
        <v>92.697000000000003</v>
      </c>
      <c r="I31">
        <v>20</v>
      </c>
      <c r="J31">
        <v>35.799999999999997</v>
      </c>
      <c r="K31">
        <v>124.7</v>
      </c>
      <c r="L31">
        <v>1.014</v>
      </c>
      <c r="M31">
        <v>91.424000000000007</v>
      </c>
      <c r="N31">
        <v>94.436999999999998</v>
      </c>
      <c r="O31">
        <v>92.971999999999994</v>
      </c>
      <c r="P31">
        <v>11.8</v>
      </c>
      <c r="Q31">
        <v>27.2</v>
      </c>
      <c r="R31">
        <v>14</v>
      </c>
      <c r="S31">
        <v>5.47</v>
      </c>
      <c r="T31" s="16">
        <v>6</v>
      </c>
      <c r="U31" s="23">
        <f t="shared" si="1"/>
        <v>835</v>
      </c>
      <c r="V31" s="5"/>
      <c r="W31" s="107">
        <v>41829.388321759259</v>
      </c>
      <c r="X31" s="103">
        <v>534538</v>
      </c>
      <c r="Y31" s="106">
        <f t="shared" si="0"/>
        <v>0</v>
      </c>
    </row>
    <row r="32" spans="1:25">
      <c r="A32" s="16">
        <v>6</v>
      </c>
      <c r="B32" t="s">
        <v>148</v>
      </c>
      <c r="C32" t="s">
        <v>13</v>
      </c>
      <c r="D32">
        <v>533703</v>
      </c>
      <c r="E32">
        <v>75062</v>
      </c>
      <c r="F32">
        <v>7.3992069999999996</v>
      </c>
      <c r="G32">
        <v>0</v>
      </c>
      <c r="H32">
        <v>89.974000000000004</v>
      </c>
      <c r="I32">
        <v>20.3</v>
      </c>
      <c r="J32">
        <v>60.7</v>
      </c>
      <c r="K32">
        <v>137.1</v>
      </c>
      <c r="L32">
        <v>1.0125999999999999</v>
      </c>
      <c r="M32">
        <v>87.257999999999996</v>
      </c>
      <c r="N32">
        <v>92.4</v>
      </c>
      <c r="O32">
        <v>92.22</v>
      </c>
      <c r="P32">
        <v>15.2</v>
      </c>
      <c r="Q32">
        <v>24.9</v>
      </c>
      <c r="R32">
        <v>20.5</v>
      </c>
      <c r="S32">
        <v>5.46</v>
      </c>
      <c r="T32" s="16">
        <v>5</v>
      </c>
      <c r="U32" s="23">
        <f t="shared" si="1"/>
        <v>1441</v>
      </c>
      <c r="V32" s="5"/>
      <c r="W32" s="107">
        <v>41799.414826388886</v>
      </c>
      <c r="X32" s="103">
        <v>533704</v>
      </c>
      <c r="Y32" s="106">
        <f t="shared" si="0"/>
        <v>1.8737012908331963E-4</v>
      </c>
    </row>
    <row r="33" spans="1:25">
      <c r="A33" s="16">
        <v>5</v>
      </c>
      <c r="B33" t="s">
        <v>149</v>
      </c>
      <c r="C33" t="s">
        <v>13</v>
      </c>
      <c r="D33">
        <v>532262</v>
      </c>
      <c r="E33">
        <v>74862</v>
      </c>
      <c r="F33">
        <v>7.2441760000000004</v>
      </c>
      <c r="G33">
        <v>0</v>
      </c>
      <c r="H33">
        <v>88.828999999999994</v>
      </c>
      <c r="I33">
        <v>20.2</v>
      </c>
      <c r="J33">
        <v>58.8</v>
      </c>
      <c r="K33">
        <v>137.6</v>
      </c>
      <c r="L33">
        <v>1.0124</v>
      </c>
      <c r="M33">
        <v>85.355999999999995</v>
      </c>
      <c r="N33">
        <v>91.314999999999998</v>
      </c>
      <c r="O33">
        <v>89.834999999999994</v>
      </c>
      <c r="P33">
        <v>17.600000000000001</v>
      </c>
      <c r="Q33">
        <v>26.5</v>
      </c>
      <c r="R33">
        <v>19.8</v>
      </c>
      <c r="S33">
        <v>5.47</v>
      </c>
      <c r="T33" s="16">
        <v>4</v>
      </c>
      <c r="U33" s="23">
        <f t="shared" si="1"/>
        <v>1401</v>
      </c>
      <c r="V33" s="5"/>
      <c r="W33" s="107">
        <v>41768.391145833331</v>
      </c>
      <c r="X33" s="103">
        <v>532255</v>
      </c>
      <c r="Y33" s="106">
        <f t="shared" si="0"/>
        <v>-1.315141791067731E-3</v>
      </c>
    </row>
    <row r="34" spans="1:25">
      <c r="A34" s="16">
        <v>4</v>
      </c>
      <c r="B34" t="s">
        <v>150</v>
      </c>
      <c r="C34" t="s">
        <v>13</v>
      </c>
      <c r="D34">
        <v>530861</v>
      </c>
      <c r="E34">
        <v>74666</v>
      </c>
      <c r="F34">
        <v>6.9438449999999996</v>
      </c>
      <c r="G34">
        <v>0</v>
      </c>
      <c r="H34">
        <v>89.057000000000002</v>
      </c>
      <c r="I34">
        <v>19.3</v>
      </c>
      <c r="J34">
        <v>58.5</v>
      </c>
      <c r="K34">
        <v>134.1</v>
      </c>
      <c r="L34">
        <v>1.0119</v>
      </c>
      <c r="M34">
        <v>85.518000000000001</v>
      </c>
      <c r="N34">
        <v>92.069000000000003</v>
      </c>
      <c r="O34">
        <v>85.518000000000001</v>
      </c>
      <c r="P34">
        <v>16.3</v>
      </c>
      <c r="Q34">
        <v>23.8</v>
      </c>
      <c r="R34">
        <v>19.3</v>
      </c>
      <c r="S34">
        <v>5.47</v>
      </c>
      <c r="T34" s="16">
        <v>3</v>
      </c>
      <c r="U34" s="23">
        <f t="shared" si="1"/>
        <v>1376</v>
      </c>
      <c r="V34" s="5"/>
      <c r="W34" s="107">
        <v>41738.417013888888</v>
      </c>
      <c r="X34" s="103">
        <v>530861</v>
      </c>
      <c r="Y34" s="106">
        <f t="shared" si="0"/>
        <v>0</v>
      </c>
    </row>
    <row r="35" spans="1:25">
      <c r="A35" s="16">
        <v>3</v>
      </c>
      <c r="B35" t="s">
        <v>151</v>
      </c>
      <c r="C35" t="s">
        <v>13</v>
      </c>
      <c r="D35">
        <v>529485</v>
      </c>
      <c r="E35">
        <v>74474</v>
      </c>
      <c r="F35">
        <v>7.0774689999999998</v>
      </c>
      <c r="G35">
        <v>0</v>
      </c>
      <c r="H35">
        <v>90.614999999999995</v>
      </c>
      <c r="I35">
        <v>20.8</v>
      </c>
      <c r="J35">
        <v>51.4</v>
      </c>
      <c r="K35">
        <v>119.6</v>
      </c>
      <c r="L35">
        <v>1.0122</v>
      </c>
      <c r="M35">
        <v>86.742000000000004</v>
      </c>
      <c r="N35">
        <v>93.158000000000001</v>
      </c>
      <c r="O35">
        <v>87.182000000000002</v>
      </c>
      <c r="P35">
        <v>16.600000000000001</v>
      </c>
      <c r="Q35">
        <v>27.1</v>
      </c>
      <c r="R35">
        <v>18.8</v>
      </c>
      <c r="S35">
        <v>5.47</v>
      </c>
      <c r="T35" s="16">
        <v>2</v>
      </c>
      <c r="U35" s="23">
        <f t="shared" si="1"/>
        <v>1212</v>
      </c>
      <c r="V35" s="5"/>
      <c r="W35" s="107">
        <v>41707.408622685187</v>
      </c>
      <c r="X35" s="103">
        <v>529485</v>
      </c>
      <c r="Y35" s="106">
        <f>((X35*100)/D35)-100</f>
        <v>0</v>
      </c>
    </row>
    <row r="36" spans="1:25">
      <c r="A36" s="16">
        <v>2</v>
      </c>
      <c r="B36" t="s">
        <v>152</v>
      </c>
      <c r="C36" t="s">
        <v>13</v>
      </c>
      <c r="D36">
        <v>528273</v>
      </c>
      <c r="E36">
        <v>74307</v>
      </c>
      <c r="F36">
        <v>7.2646499999999996</v>
      </c>
      <c r="G36">
        <v>0</v>
      </c>
      <c r="H36">
        <v>89.701999999999998</v>
      </c>
      <c r="I36">
        <v>22.3</v>
      </c>
      <c r="J36">
        <v>63</v>
      </c>
      <c r="K36">
        <v>155.19999999999999</v>
      </c>
      <c r="L36">
        <v>1.0125</v>
      </c>
      <c r="M36">
        <v>86.21</v>
      </c>
      <c r="N36">
        <v>92.361999999999995</v>
      </c>
      <c r="O36">
        <v>89.975999999999999</v>
      </c>
      <c r="P36">
        <v>17.100000000000001</v>
      </c>
      <c r="Q36">
        <v>29.5</v>
      </c>
      <c r="R36">
        <v>19.399999999999999</v>
      </c>
      <c r="S36">
        <v>5.48</v>
      </c>
      <c r="T36" s="16">
        <v>1</v>
      </c>
      <c r="U36" s="23">
        <f t="shared" si="1"/>
        <v>1490</v>
      </c>
      <c r="V36" s="5"/>
      <c r="W36" s="107">
        <v>41679.396678240744</v>
      </c>
      <c r="X36" s="103">
        <v>528273</v>
      </c>
      <c r="Y36" s="106">
        <f t="shared" ref="Y36:Y37" si="2">((X36*100)/D36)-100</f>
        <v>0</v>
      </c>
    </row>
    <row r="37" spans="1:25">
      <c r="A37" s="16">
        <v>1</v>
      </c>
      <c r="B37" t="s">
        <v>138</v>
      </c>
      <c r="C37" t="s">
        <v>13</v>
      </c>
      <c r="D37">
        <v>526783</v>
      </c>
      <c r="E37">
        <v>74099</v>
      </c>
      <c r="F37">
        <v>7.2579669999999998</v>
      </c>
      <c r="G37">
        <v>0</v>
      </c>
      <c r="H37">
        <v>92.045000000000002</v>
      </c>
      <c r="I37">
        <v>22.2</v>
      </c>
      <c r="J37">
        <v>7.4</v>
      </c>
      <c r="K37">
        <v>97.2</v>
      </c>
      <c r="L37">
        <v>1.0125999999999999</v>
      </c>
      <c r="M37">
        <v>88.44</v>
      </c>
      <c r="N37">
        <v>94.231999999999999</v>
      </c>
      <c r="O37">
        <v>89.451999999999998</v>
      </c>
      <c r="P37">
        <v>16.100000000000001</v>
      </c>
      <c r="Q37">
        <v>30.6</v>
      </c>
      <c r="R37">
        <v>18.2</v>
      </c>
      <c r="S37">
        <v>5.47</v>
      </c>
      <c r="T37" s="1"/>
      <c r="U37" s="26"/>
      <c r="V37" s="5"/>
      <c r="W37" s="107">
        <v>41648.383483796293</v>
      </c>
      <c r="X37" s="103">
        <v>526776</v>
      </c>
      <c r="Y37" s="106">
        <f t="shared" si="2"/>
        <v>-1.3288204061296938E-3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9"/>
      <c r="X38" s="199"/>
      <c r="Y38" s="199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9"/>
      <c r="X39" s="199"/>
      <c r="Y39" s="199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9"/>
      <c r="X40" s="199"/>
      <c r="Y40" s="199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9"/>
      <c r="X41" s="199"/>
      <c r="Y41" s="199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zoomScale="80" zoomScaleNormal="100" zoomScaleSheetLayoutView="80" workbookViewId="0">
      <selection activeCell="B38" sqref="B38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D6">
        <v>2</v>
      </c>
      <c r="T6" s="22">
        <v>31</v>
      </c>
      <c r="U6" s="23">
        <f>D6-D7</f>
        <v>0</v>
      </c>
      <c r="V6" s="24">
        <v>1</v>
      </c>
    </row>
    <row r="7" spans="1:22">
      <c r="A7" s="16">
        <v>31</v>
      </c>
      <c r="D7">
        <v>2</v>
      </c>
      <c r="T7" s="16">
        <v>30</v>
      </c>
      <c r="U7" s="23">
        <f>D7-D8</f>
        <v>0</v>
      </c>
      <c r="V7" s="4"/>
    </row>
    <row r="8" spans="1:22">
      <c r="A8" s="16">
        <v>30</v>
      </c>
      <c r="B8" t="s">
        <v>169</v>
      </c>
      <c r="C8" t="s">
        <v>13</v>
      </c>
      <c r="D8">
        <v>2</v>
      </c>
      <c r="E8">
        <v>0</v>
      </c>
      <c r="F8">
        <v>7.1129569999999998</v>
      </c>
      <c r="G8">
        <v>0</v>
      </c>
      <c r="H8">
        <v>93.816000000000003</v>
      </c>
      <c r="I8">
        <v>25</v>
      </c>
      <c r="J8">
        <v>0</v>
      </c>
      <c r="K8">
        <v>0</v>
      </c>
      <c r="T8" s="16">
        <v>29</v>
      </c>
      <c r="U8" s="23">
        <f>D8-D9</f>
        <v>0</v>
      </c>
      <c r="V8" s="4"/>
    </row>
    <row r="9" spans="1:22" s="25" customFormat="1">
      <c r="A9" s="21">
        <v>29</v>
      </c>
      <c r="B9" t="s">
        <v>170</v>
      </c>
      <c r="C9" t="s">
        <v>13</v>
      </c>
      <c r="D9">
        <v>2</v>
      </c>
      <c r="E9">
        <v>0</v>
      </c>
      <c r="F9">
        <v>7.4733980000000004</v>
      </c>
      <c r="G9">
        <v>0</v>
      </c>
      <c r="H9">
        <v>93.825000000000003</v>
      </c>
      <c r="I9">
        <v>24.5</v>
      </c>
      <c r="J9">
        <v>0</v>
      </c>
      <c r="K9">
        <v>0</v>
      </c>
      <c r="L9"/>
      <c r="M9"/>
      <c r="N9"/>
      <c r="O9"/>
      <c r="P9"/>
      <c r="Q9"/>
      <c r="R9"/>
      <c r="S9"/>
      <c r="T9" s="22">
        <v>28</v>
      </c>
      <c r="U9" s="23">
        <f t="shared" ref="U9:U36" si="0">D9-D10</f>
        <v>0</v>
      </c>
      <c r="V9" s="24">
        <v>29</v>
      </c>
    </row>
    <row r="10" spans="1:22">
      <c r="A10" s="16">
        <v>28</v>
      </c>
      <c r="B10" t="s">
        <v>171</v>
      </c>
      <c r="C10" t="s">
        <v>13</v>
      </c>
      <c r="D10">
        <v>2</v>
      </c>
      <c r="E10">
        <v>0</v>
      </c>
      <c r="F10">
        <v>7.3327270000000002</v>
      </c>
      <c r="G10">
        <v>0</v>
      </c>
      <c r="H10">
        <v>91.629000000000005</v>
      </c>
      <c r="I10">
        <v>24.6</v>
      </c>
      <c r="J10">
        <v>0</v>
      </c>
      <c r="K10">
        <v>0</v>
      </c>
      <c r="T10" s="16">
        <v>27</v>
      </c>
      <c r="U10" s="23">
        <f t="shared" si="0"/>
        <v>0</v>
      </c>
      <c r="V10" s="16"/>
    </row>
    <row r="11" spans="1:22">
      <c r="A11" s="16">
        <v>27</v>
      </c>
      <c r="B11" t="s">
        <v>172</v>
      </c>
      <c r="C11" t="s">
        <v>13</v>
      </c>
      <c r="D11">
        <v>2</v>
      </c>
      <c r="E11">
        <v>0</v>
      </c>
      <c r="F11">
        <v>7.0589550000000001</v>
      </c>
      <c r="G11">
        <v>0</v>
      </c>
      <c r="H11">
        <v>89.977000000000004</v>
      </c>
      <c r="I11">
        <v>24.6</v>
      </c>
      <c r="J11">
        <v>0</v>
      </c>
      <c r="K11">
        <v>0</v>
      </c>
      <c r="T11" s="16">
        <v>26</v>
      </c>
      <c r="U11" s="23">
        <f t="shared" si="0"/>
        <v>0</v>
      </c>
      <c r="V11" s="16"/>
    </row>
    <row r="12" spans="1:22">
      <c r="A12" s="16">
        <v>26</v>
      </c>
      <c r="B12" t="s">
        <v>173</v>
      </c>
      <c r="C12" t="s">
        <v>13</v>
      </c>
      <c r="D12">
        <v>2</v>
      </c>
      <c r="E12">
        <v>0</v>
      </c>
      <c r="F12">
        <v>6.9878629999999999</v>
      </c>
      <c r="G12">
        <v>0</v>
      </c>
      <c r="H12">
        <v>89.173000000000002</v>
      </c>
      <c r="I12">
        <v>24.5</v>
      </c>
      <c r="J12">
        <v>0</v>
      </c>
      <c r="K12">
        <v>0</v>
      </c>
      <c r="T12" s="16">
        <v>25</v>
      </c>
      <c r="U12" s="23">
        <f t="shared" si="0"/>
        <v>0</v>
      </c>
      <c r="V12" s="16"/>
    </row>
    <row r="13" spans="1:22">
      <c r="A13" s="16">
        <v>25</v>
      </c>
      <c r="B13" t="s">
        <v>174</v>
      </c>
      <c r="C13" t="s">
        <v>13</v>
      </c>
      <c r="D13">
        <v>2</v>
      </c>
      <c r="E13">
        <v>0</v>
      </c>
      <c r="F13">
        <v>6.9624800000000002</v>
      </c>
      <c r="G13">
        <v>0</v>
      </c>
      <c r="H13">
        <v>89.707999999999998</v>
      </c>
      <c r="I13">
        <v>24.9</v>
      </c>
      <c r="J13">
        <v>0</v>
      </c>
      <c r="K13">
        <v>0</v>
      </c>
      <c r="T13" s="16">
        <v>24</v>
      </c>
      <c r="U13" s="23">
        <f t="shared" si="0"/>
        <v>0</v>
      </c>
      <c r="V13" s="16"/>
    </row>
    <row r="14" spans="1:22">
      <c r="A14" s="16">
        <v>24</v>
      </c>
      <c r="B14" t="s">
        <v>175</v>
      </c>
      <c r="C14" t="s">
        <v>13</v>
      </c>
      <c r="D14">
        <v>2</v>
      </c>
      <c r="E14">
        <v>0</v>
      </c>
      <c r="F14">
        <v>6.9270750000000003</v>
      </c>
      <c r="G14">
        <v>0</v>
      </c>
      <c r="H14">
        <v>89.271000000000001</v>
      </c>
      <c r="I14">
        <v>24.9</v>
      </c>
      <c r="J14">
        <v>0</v>
      </c>
      <c r="K14">
        <v>0</v>
      </c>
      <c r="T14" s="16">
        <v>23</v>
      </c>
      <c r="U14" s="23">
        <f t="shared" si="0"/>
        <v>0</v>
      </c>
      <c r="V14" s="16"/>
    </row>
    <row r="15" spans="1:22">
      <c r="A15" s="16">
        <v>23</v>
      </c>
      <c r="B15" t="s">
        <v>176</v>
      </c>
      <c r="C15" t="s">
        <v>13</v>
      </c>
      <c r="D15">
        <v>2</v>
      </c>
      <c r="E15">
        <v>0</v>
      </c>
      <c r="F15">
        <v>7.3175059999999998</v>
      </c>
      <c r="G15">
        <v>0</v>
      </c>
      <c r="H15">
        <v>90.372</v>
      </c>
      <c r="I15">
        <v>22.8</v>
      </c>
      <c r="J15">
        <v>0</v>
      </c>
      <c r="K15">
        <v>0</v>
      </c>
      <c r="T15" s="16">
        <v>22</v>
      </c>
      <c r="U15" s="23">
        <f t="shared" si="0"/>
        <v>0</v>
      </c>
      <c r="V15" s="16"/>
    </row>
    <row r="16" spans="1:22" s="25" customFormat="1">
      <c r="A16" s="21">
        <v>22</v>
      </c>
      <c r="B16" t="s">
        <v>177</v>
      </c>
      <c r="C16" t="s">
        <v>13</v>
      </c>
      <c r="D16">
        <v>2</v>
      </c>
      <c r="E16">
        <v>0</v>
      </c>
      <c r="F16">
        <v>7.319445</v>
      </c>
      <c r="G16">
        <v>0</v>
      </c>
      <c r="H16">
        <v>90.596999999999994</v>
      </c>
      <c r="I16">
        <v>21.9</v>
      </c>
      <c r="J16">
        <v>0</v>
      </c>
      <c r="K16">
        <v>0</v>
      </c>
      <c r="L16"/>
      <c r="M16"/>
      <c r="N16"/>
      <c r="O16"/>
      <c r="P16"/>
      <c r="Q16"/>
      <c r="R16"/>
      <c r="S16"/>
      <c r="T16" s="22">
        <v>21</v>
      </c>
      <c r="U16" s="23">
        <f t="shared" si="0"/>
        <v>0</v>
      </c>
      <c r="V16" s="24">
        <v>22</v>
      </c>
    </row>
    <row r="17" spans="1:22">
      <c r="A17" s="16">
        <v>21</v>
      </c>
      <c r="B17" t="s">
        <v>178</v>
      </c>
      <c r="C17" t="s">
        <v>13</v>
      </c>
      <c r="D17">
        <v>2</v>
      </c>
      <c r="E17">
        <v>0</v>
      </c>
      <c r="F17">
        <v>7.389653</v>
      </c>
      <c r="G17">
        <v>0</v>
      </c>
      <c r="H17">
        <v>90.453999999999994</v>
      </c>
      <c r="I17">
        <v>21.9</v>
      </c>
      <c r="J17">
        <v>0</v>
      </c>
      <c r="K17">
        <v>0</v>
      </c>
      <c r="T17" s="16">
        <v>20</v>
      </c>
      <c r="U17" s="23">
        <f t="shared" si="0"/>
        <v>0</v>
      </c>
      <c r="V17" s="16"/>
    </row>
    <row r="18" spans="1:22">
      <c r="A18" s="16">
        <v>20</v>
      </c>
      <c r="B18" t="s">
        <v>179</v>
      </c>
      <c r="C18" t="s">
        <v>13</v>
      </c>
      <c r="D18">
        <v>2</v>
      </c>
      <c r="E18">
        <v>0</v>
      </c>
      <c r="F18">
        <v>7.4589429999999997</v>
      </c>
      <c r="G18">
        <v>0</v>
      </c>
      <c r="H18">
        <v>90.799000000000007</v>
      </c>
      <c r="I18">
        <v>21.4</v>
      </c>
      <c r="J18">
        <v>0</v>
      </c>
      <c r="K18">
        <v>0</v>
      </c>
      <c r="T18" s="16">
        <v>19</v>
      </c>
      <c r="U18" s="23">
        <f t="shared" si="0"/>
        <v>0</v>
      </c>
      <c r="V18" s="16"/>
    </row>
    <row r="19" spans="1:22">
      <c r="A19" s="16">
        <v>19</v>
      </c>
      <c r="B19" t="s">
        <v>180</v>
      </c>
      <c r="C19" t="s">
        <v>13</v>
      </c>
      <c r="D19">
        <v>2</v>
      </c>
      <c r="E19">
        <v>0</v>
      </c>
      <c r="F19">
        <v>7.5600490000000002</v>
      </c>
      <c r="G19">
        <v>0</v>
      </c>
      <c r="H19">
        <v>95.302000000000007</v>
      </c>
      <c r="I19">
        <v>21.3</v>
      </c>
      <c r="J19">
        <v>0</v>
      </c>
      <c r="K19">
        <v>0</v>
      </c>
      <c r="T19" s="16">
        <v>18</v>
      </c>
      <c r="U19" s="23">
        <f t="shared" si="0"/>
        <v>0</v>
      </c>
      <c r="V19" s="16"/>
    </row>
    <row r="20" spans="1:22">
      <c r="A20" s="16">
        <v>18</v>
      </c>
      <c r="B20" t="s">
        <v>181</v>
      </c>
      <c r="C20" t="s">
        <v>13</v>
      </c>
      <c r="D20">
        <v>2</v>
      </c>
      <c r="E20">
        <v>0</v>
      </c>
      <c r="F20">
        <v>8.0272989999999993</v>
      </c>
      <c r="G20">
        <v>0</v>
      </c>
      <c r="H20">
        <v>94.387</v>
      </c>
      <c r="I20">
        <v>20.399999999999999</v>
      </c>
      <c r="J20">
        <v>0</v>
      </c>
      <c r="K20">
        <v>0</v>
      </c>
      <c r="T20" s="16">
        <v>17</v>
      </c>
      <c r="U20" s="23">
        <f t="shared" si="0"/>
        <v>0</v>
      </c>
      <c r="V20" s="16"/>
    </row>
    <row r="21" spans="1:22">
      <c r="A21" s="16">
        <v>17</v>
      </c>
      <c r="B21" t="s">
        <v>182</v>
      </c>
      <c r="C21" t="s">
        <v>13</v>
      </c>
      <c r="D21">
        <v>2</v>
      </c>
      <c r="E21">
        <v>0</v>
      </c>
      <c r="F21">
        <v>7.7260299999999997</v>
      </c>
      <c r="G21">
        <v>0</v>
      </c>
      <c r="H21">
        <v>91.658000000000001</v>
      </c>
      <c r="I21">
        <v>17.5</v>
      </c>
      <c r="J21">
        <v>0</v>
      </c>
      <c r="K21">
        <v>0</v>
      </c>
      <c r="T21" s="16">
        <v>16</v>
      </c>
      <c r="U21" s="23">
        <f t="shared" si="0"/>
        <v>0</v>
      </c>
      <c r="V21" s="16"/>
    </row>
    <row r="22" spans="1:22">
      <c r="A22" s="16">
        <v>16</v>
      </c>
      <c r="B22" t="s">
        <v>183</v>
      </c>
      <c r="C22" t="s">
        <v>13</v>
      </c>
      <c r="D22">
        <v>2</v>
      </c>
      <c r="E22">
        <v>0</v>
      </c>
      <c r="F22">
        <v>7.6498290000000004</v>
      </c>
      <c r="G22">
        <v>0</v>
      </c>
      <c r="H22">
        <v>90.533000000000001</v>
      </c>
      <c r="I22">
        <v>15.2</v>
      </c>
      <c r="J22">
        <v>0</v>
      </c>
      <c r="K22">
        <v>0</v>
      </c>
      <c r="T22" s="16">
        <v>15</v>
      </c>
      <c r="U22" s="23">
        <f t="shared" si="0"/>
        <v>0</v>
      </c>
      <c r="V22" s="16"/>
    </row>
    <row r="23" spans="1:22" s="25" customFormat="1">
      <c r="A23" s="21">
        <v>15</v>
      </c>
      <c r="B23" t="s">
        <v>184</v>
      </c>
      <c r="C23" t="s">
        <v>13</v>
      </c>
      <c r="D23">
        <v>2</v>
      </c>
      <c r="E23">
        <v>0</v>
      </c>
      <c r="F23">
        <v>7.282</v>
      </c>
      <c r="G23">
        <v>0</v>
      </c>
      <c r="H23">
        <v>90.968000000000004</v>
      </c>
      <c r="I23">
        <v>18.600000000000001</v>
      </c>
      <c r="J23">
        <v>0</v>
      </c>
      <c r="K23">
        <v>0</v>
      </c>
      <c r="L23"/>
      <c r="M23"/>
      <c r="N23"/>
      <c r="O23"/>
      <c r="P23"/>
      <c r="Q23"/>
      <c r="R23"/>
      <c r="S23"/>
      <c r="T23" s="22">
        <v>14</v>
      </c>
      <c r="U23" s="23">
        <f t="shared" si="0"/>
        <v>0</v>
      </c>
      <c r="V23" s="24">
        <v>15</v>
      </c>
    </row>
    <row r="24" spans="1:22">
      <c r="A24" s="16">
        <v>14</v>
      </c>
      <c r="B24" t="s">
        <v>185</v>
      </c>
      <c r="C24" t="s">
        <v>13</v>
      </c>
      <c r="D24">
        <v>2</v>
      </c>
      <c r="E24">
        <v>0</v>
      </c>
      <c r="F24">
        <v>7.3913669999999998</v>
      </c>
      <c r="G24">
        <v>0</v>
      </c>
      <c r="H24">
        <v>90.808999999999997</v>
      </c>
      <c r="I24">
        <v>22.8</v>
      </c>
      <c r="J24">
        <v>0</v>
      </c>
      <c r="K24">
        <v>0</v>
      </c>
      <c r="T24" s="16">
        <v>13</v>
      </c>
      <c r="U24" s="23">
        <f t="shared" si="0"/>
        <v>0</v>
      </c>
      <c r="V24" s="16"/>
    </row>
    <row r="25" spans="1:22">
      <c r="A25" s="16">
        <v>13</v>
      </c>
      <c r="B25" t="s">
        <v>186</v>
      </c>
      <c r="C25" t="s">
        <v>13</v>
      </c>
      <c r="D25">
        <v>2</v>
      </c>
      <c r="E25">
        <v>0</v>
      </c>
      <c r="F25">
        <v>7.334956</v>
      </c>
      <c r="G25">
        <v>0</v>
      </c>
      <c r="H25">
        <v>90.709000000000003</v>
      </c>
      <c r="I25">
        <v>24.5</v>
      </c>
      <c r="J25">
        <v>0</v>
      </c>
      <c r="K25">
        <v>0</v>
      </c>
      <c r="T25" s="16">
        <v>12</v>
      </c>
      <c r="U25" s="23">
        <f t="shared" si="0"/>
        <v>0</v>
      </c>
      <c r="V25" s="16"/>
    </row>
    <row r="26" spans="1:22">
      <c r="A26" s="16">
        <v>12</v>
      </c>
      <c r="B26" t="s">
        <v>187</v>
      </c>
      <c r="C26" t="s">
        <v>13</v>
      </c>
      <c r="D26">
        <v>2</v>
      </c>
      <c r="E26">
        <v>0</v>
      </c>
      <c r="F26">
        <v>7.4384269999999999</v>
      </c>
      <c r="G26">
        <v>0</v>
      </c>
      <c r="H26">
        <v>94.635000000000005</v>
      </c>
      <c r="I26">
        <v>24.4</v>
      </c>
      <c r="J26">
        <v>0</v>
      </c>
      <c r="K26">
        <v>0</v>
      </c>
      <c r="T26" s="16">
        <v>11</v>
      </c>
      <c r="U26" s="23">
        <f t="shared" si="0"/>
        <v>0</v>
      </c>
      <c r="V26" s="16"/>
    </row>
    <row r="27" spans="1:22">
      <c r="A27" s="16">
        <v>11</v>
      </c>
      <c r="B27" t="s">
        <v>188</v>
      </c>
      <c r="C27" t="s">
        <v>13</v>
      </c>
      <c r="D27">
        <v>2</v>
      </c>
      <c r="E27">
        <v>0</v>
      </c>
      <c r="F27">
        <v>7.7722429999999996</v>
      </c>
      <c r="G27">
        <v>0</v>
      </c>
      <c r="H27">
        <v>93.236999999999995</v>
      </c>
      <c r="I27">
        <v>23.2</v>
      </c>
      <c r="J27">
        <v>0</v>
      </c>
      <c r="K27">
        <v>0</v>
      </c>
      <c r="T27" s="16">
        <v>10</v>
      </c>
      <c r="U27" s="23">
        <f t="shared" si="0"/>
        <v>0</v>
      </c>
      <c r="V27" s="16"/>
    </row>
    <row r="28" spans="1:22">
      <c r="A28" s="16">
        <v>10</v>
      </c>
      <c r="B28" t="s">
        <v>189</v>
      </c>
      <c r="C28" t="s">
        <v>13</v>
      </c>
      <c r="D28">
        <v>2</v>
      </c>
      <c r="E28">
        <v>0</v>
      </c>
      <c r="F28">
        <v>7.4914009999999998</v>
      </c>
      <c r="G28">
        <v>0</v>
      </c>
      <c r="H28">
        <v>91.328000000000003</v>
      </c>
      <c r="I28">
        <v>21.2</v>
      </c>
      <c r="J28">
        <v>0</v>
      </c>
      <c r="K28">
        <v>0</v>
      </c>
      <c r="T28" s="16">
        <v>9</v>
      </c>
      <c r="U28" s="23">
        <f t="shared" si="0"/>
        <v>0</v>
      </c>
      <c r="V28" s="16"/>
    </row>
    <row r="29" spans="1:22">
      <c r="A29" s="16">
        <v>9</v>
      </c>
      <c r="B29" t="s">
        <v>190</v>
      </c>
      <c r="C29" t="s">
        <v>13</v>
      </c>
      <c r="D29">
        <v>2</v>
      </c>
      <c r="E29">
        <v>0</v>
      </c>
      <c r="F29">
        <v>7.4525300000000003</v>
      </c>
      <c r="G29">
        <v>0</v>
      </c>
      <c r="H29">
        <v>90.369</v>
      </c>
      <c r="I29">
        <v>14.9</v>
      </c>
      <c r="J29">
        <v>0</v>
      </c>
      <c r="K29">
        <v>0</v>
      </c>
      <c r="T29" s="16">
        <v>8</v>
      </c>
      <c r="U29" s="23">
        <f t="shared" si="0"/>
        <v>0</v>
      </c>
      <c r="V29" s="16"/>
    </row>
    <row r="30" spans="1:22" s="25" customFormat="1">
      <c r="A30" s="21">
        <v>8</v>
      </c>
      <c r="B30" t="s">
        <v>146</v>
      </c>
      <c r="C30" t="s">
        <v>13</v>
      </c>
      <c r="D30">
        <v>2</v>
      </c>
      <c r="E30">
        <v>0</v>
      </c>
      <c r="F30">
        <v>7.4044990000000004</v>
      </c>
      <c r="G30">
        <v>0</v>
      </c>
      <c r="H30">
        <v>91.210999999999999</v>
      </c>
      <c r="I30">
        <v>18.100000000000001</v>
      </c>
      <c r="J30">
        <v>0</v>
      </c>
      <c r="K30">
        <v>0</v>
      </c>
      <c r="L30"/>
      <c r="M30"/>
      <c r="N30"/>
      <c r="O30"/>
      <c r="P30"/>
      <c r="Q30"/>
      <c r="R30"/>
      <c r="S30"/>
      <c r="T30" s="22">
        <v>7</v>
      </c>
      <c r="U30" s="23">
        <f t="shared" si="0"/>
        <v>0</v>
      </c>
      <c r="V30" s="24">
        <v>8</v>
      </c>
    </row>
    <row r="31" spans="1:22">
      <c r="A31" s="16">
        <v>7</v>
      </c>
      <c r="B31" t="s">
        <v>147</v>
      </c>
      <c r="C31" t="s">
        <v>13</v>
      </c>
      <c r="D31">
        <v>2</v>
      </c>
      <c r="E31">
        <v>0</v>
      </c>
      <c r="F31">
        <v>7.5473379999999999</v>
      </c>
      <c r="G31">
        <v>0</v>
      </c>
      <c r="H31">
        <v>91.694999999999993</v>
      </c>
      <c r="I31">
        <v>21.5</v>
      </c>
      <c r="J31">
        <v>0</v>
      </c>
      <c r="K31">
        <v>0</v>
      </c>
      <c r="T31" s="16">
        <v>6</v>
      </c>
      <c r="U31" s="23">
        <f t="shared" si="0"/>
        <v>0</v>
      </c>
      <c r="V31" s="5"/>
    </row>
    <row r="32" spans="1:22">
      <c r="A32" s="16">
        <v>6</v>
      </c>
      <c r="B32" t="s">
        <v>148</v>
      </c>
      <c r="C32" t="s">
        <v>13</v>
      </c>
      <c r="D32">
        <v>2</v>
      </c>
      <c r="E32">
        <v>0</v>
      </c>
      <c r="F32">
        <v>7.3257669999999999</v>
      </c>
      <c r="G32">
        <v>0</v>
      </c>
      <c r="H32">
        <v>91.912000000000006</v>
      </c>
      <c r="I32">
        <v>21.4</v>
      </c>
      <c r="J32">
        <v>0</v>
      </c>
      <c r="K32">
        <v>0</v>
      </c>
      <c r="T32" s="16">
        <v>5</v>
      </c>
      <c r="U32" s="23">
        <f t="shared" si="0"/>
        <v>0</v>
      </c>
      <c r="V32" s="5"/>
    </row>
    <row r="33" spans="1:22">
      <c r="A33" s="16">
        <v>5</v>
      </c>
      <c r="B33" t="s">
        <v>149</v>
      </c>
      <c r="C33" t="s">
        <v>13</v>
      </c>
      <c r="D33">
        <v>2</v>
      </c>
      <c r="E33">
        <v>0</v>
      </c>
      <c r="F33">
        <v>7.4836520000000002</v>
      </c>
      <c r="G33">
        <v>0</v>
      </c>
      <c r="H33">
        <v>94.995000000000005</v>
      </c>
      <c r="I33">
        <v>19.100000000000001</v>
      </c>
      <c r="J33">
        <v>0</v>
      </c>
      <c r="K33">
        <v>0</v>
      </c>
      <c r="T33" s="16">
        <v>4</v>
      </c>
      <c r="U33" s="23">
        <f t="shared" si="0"/>
        <v>0</v>
      </c>
      <c r="V33" s="5"/>
    </row>
    <row r="34" spans="1:22">
      <c r="A34" s="16">
        <v>4</v>
      </c>
      <c r="B34" t="s">
        <v>150</v>
      </c>
      <c r="C34" t="s">
        <v>13</v>
      </c>
      <c r="D34">
        <v>2</v>
      </c>
      <c r="E34">
        <v>0</v>
      </c>
      <c r="F34">
        <v>7.9346680000000003</v>
      </c>
      <c r="G34">
        <v>0</v>
      </c>
      <c r="H34">
        <v>93.031000000000006</v>
      </c>
      <c r="I34">
        <v>17.7</v>
      </c>
      <c r="J34">
        <v>0</v>
      </c>
      <c r="K34">
        <v>0</v>
      </c>
      <c r="T34" s="16">
        <v>3</v>
      </c>
      <c r="U34" s="23">
        <f t="shared" si="0"/>
        <v>0</v>
      </c>
      <c r="V34" s="5"/>
    </row>
    <row r="35" spans="1:22">
      <c r="A35" s="16">
        <v>3</v>
      </c>
      <c r="B35" t="s">
        <v>151</v>
      </c>
      <c r="C35" t="s">
        <v>13</v>
      </c>
      <c r="D35">
        <v>2</v>
      </c>
      <c r="E35">
        <v>0</v>
      </c>
      <c r="F35">
        <v>7.6469389999999997</v>
      </c>
      <c r="G35">
        <v>0</v>
      </c>
      <c r="H35">
        <v>91.290999999999997</v>
      </c>
      <c r="I35">
        <v>18</v>
      </c>
      <c r="J35">
        <v>0</v>
      </c>
      <c r="K35">
        <v>0</v>
      </c>
      <c r="T35" s="16">
        <v>2</v>
      </c>
      <c r="U35" s="23">
        <f t="shared" si="0"/>
        <v>0</v>
      </c>
      <c r="V35" s="5"/>
    </row>
    <row r="36" spans="1:22">
      <c r="A36" s="16">
        <v>2</v>
      </c>
      <c r="B36" t="s">
        <v>152</v>
      </c>
      <c r="C36" t="s">
        <v>13</v>
      </c>
      <c r="D36">
        <v>2</v>
      </c>
      <c r="E36">
        <v>0</v>
      </c>
      <c r="F36">
        <v>7.4249729999999996</v>
      </c>
      <c r="G36">
        <v>0</v>
      </c>
      <c r="H36">
        <v>94.185000000000002</v>
      </c>
      <c r="I36">
        <v>18.7</v>
      </c>
      <c r="J36">
        <v>0</v>
      </c>
      <c r="K36">
        <v>0</v>
      </c>
      <c r="T36" s="16">
        <v>1</v>
      </c>
      <c r="U36" s="23">
        <f t="shared" si="0"/>
        <v>0</v>
      </c>
      <c r="V36" s="5"/>
    </row>
    <row r="37" spans="1:22">
      <c r="A37" s="16">
        <v>1</v>
      </c>
      <c r="B37" t="s">
        <v>138</v>
      </c>
      <c r="C37" t="s">
        <v>13</v>
      </c>
      <c r="D37">
        <v>2</v>
      </c>
      <c r="E37">
        <v>0</v>
      </c>
      <c r="F37">
        <v>7.8082700000000003</v>
      </c>
      <c r="G37">
        <v>0</v>
      </c>
      <c r="H37">
        <v>91.41</v>
      </c>
      <c r="I37">
        <v>19.2</v>
      </c>
      <c r="J37">
        <v>0</v>
      </c>
      <c r="K37">
        <v>0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00" t="s">
        <v>135</v>
      </c>
      <c r="X1" s="200" t="s">
        <v>136</v>
      </c>
      <c r="Y1" s="201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00"/>
      <c r="X2" s="200"/>
      <c r="Y2" s="201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00"/>
      <c r="X3" s="200"/>
      <c r="Y3" s="20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00"/>
      <c r="X4" s="200"/>
      <c r="Y4" s="20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00"/>
      <c r="X5" s="200"/>
      <c r="Y5" s="201"/>
    </row>
    <row r="6" spans="1:25">
      <c r="A6" s="21">
        <v>32</v>
      </c>
      <c r="T6" s="22">
        <v>31</v>
      </c>
      <c r="U6" s="23">
        <f>D6-D7</f>
        <v>-839524</v>
      </c>
      <c r="V6" s="24">
        <v>1</v>
      </c>
      <c r="W6" s="105"/>
      <c r="X6" s="104"/>
      <c r="Y6" s="106" t="e">
        <f t="shared" ref="Y6:Y34" si="0">((X6*100)/D6)-100</f>
        <v>#DIV/0!</v>
      </c>
    </row>
    <row r="7" spans="1:25">
      <c r="A7" s="16">
        <v>31</v>
      </c>
      <c r="D7">
        <v>839524</v>
      </c>
      <c r="T7" s="16">
        <v>30</v>
      </c>
      <c r="U7" s="23">
        <f>D7-D8</f>
        <v>1711</v>
      </c>
      <c r="V7" s="4"/>
      <c r="W7" s="104"/>
      <c r="X7" s="104"/>
      <c r="Y7" s="106">
        <f t="shared" si="0"/>
        <v>-100</v>
      </c>
    </row>
    <row r="8" spans="1:25">
      <c r="A8" s="16">
        <v>30</v>
      </c>
      <c r="D8">
        <v>837813</v>
      </c>
      <c r="T8" s="16">
        <v>29</v>
      </c>
      <c r="U8" s="23">
        <f>D8-D9</f>
        <v>1774</v>
      </c>
      <c r="V8" s="4"/>
      <c r="W8" s="104"/>
      <c r="X8" s="104"/>
      <c r="Y8" s="106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836039</v>
      </c>
      <c r="E9">
        <v>261601</v>
      </c>
      <c r="F9">
        <v>6.914326</v>
      </c>
      <c r="G9">
        <v>0</v>
      </c>
      <c r="H9">
        <v>103.039</v>
      </c>
      <c r="I9">
        <v>21.2</v>
      </c>
      <c r="J9">
        <v>20.9</v>
      </c>
      <c r="K9">
        <v>292.2</v>
      </c>
      <c r="L9">
        <v>1.0125999999999999</v>
      </c>
      <c r="M9">
        <v>97.766999999999996</v>
      </c>
      <c r="N9">
        <v>104.874</v>
      </c>
      <c r="O9">
        <v>97.965000000000003</v>
      </c>
      <c r="P9">
        <v>14.9</v>
      </c>
      <c r="Q9">
        <v>32.4</v>
      </c>
      <c r="R9">
        <v>20.5</v>
      </c>
      <c r="S9">
        <v>5.29</v>
      </c>
      <c r="T9" s="22">
        <v>28</v>
      </c>
      <c r="U9" s="23">
        <f t="shared" ref="U9:U36" si="1">D9-D10</f>
        <v>459</v>
      </c>
      <c r="V9" s="24">
        <v>29</v>
      </c>
      <c r="W9" s="104"/>
      <c r="X9" s="104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835580</v>
      </c>
      <c r="E10">
        <v>261537</v>
      </c>
      <c r="F10">
        <v>7.4924569999999999</v>
      </c>
      <c r="G10">
        <v>0</v>
      </c>
      <c r="H10">
        <v>102.694</v>
      </c>
      <c r="I10">
        <v>20.100000000000001</v>
      </c>
      <c r="J10">
        <v>16.899999999999999</v>
      </c>
      <c r="K10">
        <v>284.2</v>
      </c>
      <c r="L10">
        <v>1.0145</v>
      </c>
      <c r="M10">
        <v>100.039</v>
      </c>
      <c r="N10">
        <v>105.992</v>
      </c>
      <c r="O10">
        <v>104.196</v>
      </c>
      <c r="P10">
        <v>13.7</v>
      </c>
      <c r="Q10">
        <v>28.2</v>
      </c>
      <c r="R10">
        <v>15.6</v>
      </c>
      <c r="S10">
        <v>5.29</v>
      </c>
      <c r="T10" s="16">
        <v>27</v>
      </c>
      <c r="U10" s="23">
        <f t="shared" si="1"/>
        <v>392</v>
      </c>
      <c r="V10" s="16"/>
      <c r="W10" s="104"/>
      <c r="X10" s="104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835188</v>
      </c>
      <c r="E11">
        <v>261482</v>
      </c>
      <c r="F11">
        <v>7.1687029999999998</v>
      </c>
      <c r="G11">
        <v>0</v>
      </c>
      <c r="H11">
        <v>101.395</v>
      </c>
      <c r="I11">
        <v>21.3</v>
      </c>
      <c r="J11">
        <v>72.5</v>
      </c>
      <c r="K11">
        <v>269.10000000000002</v>
      </c>
      <c r="L11">
        <v>1.0133000000000001</v>
      </c>
      <c r="M11">
        <v>98.512</v>
      </c>
      <c r="N11">
        <v>104.624</v>
      </c>
      <c r="O11">
        <v>100.982</v>
      </c>
      <c r="P11">
        <v>17.399999999999999</v>
      </c>
      <c r="Q11">
        <v>26.5</v>
      </c>
      <c r="R11">
        <v>19</v>
      </c>
      <c r="S11">
        <v>5.29</v>
      </c>
      <c r="T11" s="16">
        <v>26</v>
      </c>
      <c r="U11" s="23">
        <f t="shared" si="1"/>
        <v>1693</v>
      </c>
      <c r="V11" s="16"/>
      <c r="W11" s="104"/>
      <c r="X11" s="104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833495</v>
      </c>
      <c r="E12">
        <v>261244</v>
      </c>
      <c r="F12">
        <v>7.0362179999999999</v>
      </c>
      <c r="G12">
        <v>0</v>
      </c>
      <c r="H12">
        <v>100.577</v>
      </c>
      <c r="I12">
        <v>20.5</v>
      </c>
      <c r="J12">
        <v>65.3</v>
      </c>
      <c r="K12">
        <v>284.89999999999998</v>
      </c>
      <c r="L12">
        <v>1.0128999999999999</v>
      </c>
      <c r="M12">
        <v>97.83</v>
      </c>
      <c r="N12">
        <v>103.4</v>
      </c>
      <c r="O12">
        <v>99.504999999999995</v>
      </c>
      <c r="P12">
        <v>12.7</v>
      </c>
      <c r="Q12">
        <v>27.4</v>
      </c>
      <c r="R12">
        <v>20</v>
      </c>
      <c r="S12">
        <v>5.29</v>
      </c>
      <c r="T12" s="16">
        <v>25</v>
      </c>
      <c r="U12" s="23">
        <f t="shared" si="1"/>
        <v>1508</v>
      </c>
      <c r="V12" s="16"/>
      <c r="W12" s="104"/>
      <c r="X12" s="104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831987</v>
      </c>
      <c r="E13">
        <v>261029</v>
      </c>
      <c r="F13">
        <v>7.0169769999999998</v>
      </c>
      <c r="G13">
        <v>0</v>
      </c>
      <c r="H13">
        <v>101.264</v>
      </c>
      <c r="I13">
        <v>20.2</v>
      </c>
      <c r="J13">
        <v>67.3</v>
      </c>
      <c r="K13">
        <v>291.3</v>
      </c>
      <c r="L13">
        <v>1.0127999999999999</v>
      </c>
      <c r="M13">
        <v>97.727999999999994</v>
      </c>
      <c r="N13">
        <v>103.759</v>
      </c>
      <c r="O13">
        <v>99.375</v>
      </c>
      <c r="P13">
        <v>14.7</v>
      </c>
      <c r="Q13">
        <v>25.1</v>
      </c>
      <c r="R13">
        <v>20.399999999999999</v>
      </c>
      <c r="S13">
        <v>5.29</v>
      </c>
      <c r="T13" s="16">
        <v>24</v>
      </c>
      <c r="U13" s="23">
        <f t="shared" si="1"/>
        <v>1558</v>
      </c>
      <c r="V13" s="16"/>
      <c r="W13" s="104"/>
      <c r="X13" s="104"/>
      <c r="Y13" s="110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830429</v>
      </c>
      <c r="E14">
        <v>260810</v>
      </c>
      <c r="F14">
        <v>7.0146319999999998</v>
      </c>
      <c r="G14">
        <v>0</v>
      </c>
      <c r="H14">
        <v>100.09399999999999</v>
      </c>
      <c r="I14">
        <v>20.399999999999999</v>
      </c>
      <c r="J14">
        <v>68.400000000000006</v>
      </c>
      <c r="K14">
        <v>287.7</v>
      </c>
      <c r="L14">
        <v>1.0128999999999999</v>
      </c>
      <c r="M14">
        <v>96.787999999999997</v>
      </c>
      <c r="N14">
        <v>102.919</v>
      </c>
      <c r="O14">
        <v>98.99</v>
      </c>
      <c r="P14">
        <v>15.3</v>
      </c>
      <c r="Q14">
        <v>25</v>
      </c>
      <c r="R14">
        <v>19.399999999999999</v>
      </c>
      <c r="S14">
        <v>5.29</v>
      </c>
      <c r="T14" s="16">
        <v>23</v>
      </c>
      <c r="U14" s="23">
        <f t="shared" si="1"/>
        <v>1589</v>
      </c>
      <c r="V14" s="16"/>
      <c r="W14" s="104"/>
      <c r="X14" s="104"/>
      <c r="Y14" s="110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828840</v>
      </c>
      <c r="E15">
        <v>260584</v>
      </c>
      <c r="F15">
        <v>6.9734429999999996</v>
      </c>
      <c r="G15">
        <v>0</v>
      </c>
      <c r="H15">
        <v>100.206</v>
      </c>
      <c r="I15">
        <v>21.1</v>
      </c>
      <c r="J15">
        <v>65.400000000000006</v>
      </c>
      <c r="K15">
        <v>278.7</v>
      </c>
      <c r="L15">
        <v>1.0126999999999999</v>
      </c>
      <c r="M15">
        <v>97.242000000000004</v>
      </c>
      <c r="N15">
        <v>102.917</v>
      </c>
      <c r="O15">
        <v>98.728999999999999</v>
      </c>
      <c r="P15">
        <v>16.2</v>
      </c>
      <c r="Q15">
        <v>25.6</v>
      </c>
      <c r="R15">
        <v>20.3</v>
      </c>
      <c r="S15">
        <v>5.29</v>
      </c>
      <c r="T15" s="16">
        <v>22</v>
      </c>
      <c r="U15" s="23">
        <f t="shared" si="1"/>
        <v>1516</v>
      </c>
      <c r="V15" s="16"/>
      <c r="W15" s="104"/>
      <c r="X15" s="104"/>
      <c r="Y15" s="110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827324</v>
      </c>
      <c r="E16">
        <v>260368</v>
      </c>
      <c r="F16">
        <v>6.9965929999999998</v>
      </c>
      <c r="G16">
        <v>0</v>
      </c>
      <c r="H16">
        <v>102.843</v>
      </c>
      <c r="I16">
        <v>21.5</v>
      </c>
      <c r="J16">
        <v>22.9</v>
      </c>
      <c r="K16">
        <v>284.7</v>
      </c>
      <c r="L16">
        <v>1.0126999999999999</v>
      </c>
      <c r="M16">
        <v>98.15</v>
      </c>
      <c r="N16">
        <v>105.7</v>
      </c>
      <c r="O16">
        <v>99.356999999999999</v>
      </c>
      <c r="P16">
        <v>15.5</v>
      </c>
      <c r="Q16">
        <v>30.7</v>
      </c>
      <c r="R16">
        <v>21.2</v>
      </c>
      <c r="S16">
        <v>5.29</v>
      </c>
      <c r="T16" s="22">
        <v>21</v>
      </c>
      <c r="U16" s="23">
        <f t="shared" si="1"/>
        <v>506</v>
      </c>
      <c r="V16" s="24">
        <v>22</v>
      </c>
      <c r="W16" s="104"/>
      <c r="X16" s="104"/>
      <c r="Y16" s="110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826818</v>
      </c>
      <c r="E17">
        <v>260298</v>
      </c>
      <c r="F17">
        <v>7.3549720000000001</v>
      </c>
      <c r="G17">
        <v>0</v>
      </c>
      <c r="H17">
        <v>102.851</v>
      </c>
      <c r="I17">
        <v>19.2</v>
      </c>
      <c r="J17">
        <v>15.7</v>
      </c>
      <c r="K17">
        <v>234.1</v>
      </c>
      <c r="L17">
        <v>1.0143</v>
      </c>
      <c r="M17">
        <v>99.944000000000003</v>
      </c>
      <c r="N17">
        <v>105.005</v>
      </c>
      <c r="O17">
        <v>102.235</v>
      </c>
      <c r="P17">
        <v>13.6</v>
      </c>
      <c r="Q17">
        <v>28.9</v>
      </c>
      <c r="R17">
        <v>15.4</v>
      </c>
      <c r="S17">
        <v>5.29</v>
      </c>
      <c r="T17" s="16">
        <v>20</v>
      </c>
      <c r="U17" s="23">
        <f t="shared" si="1"/>
        <v>367</v>
      </c>
      <c r="V17" s="16"/>
      <c r="W17" s="104"/>
      <c r="X17" s="104"/>
      <c r="Y17" s="110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826451</v>
      </c>
      <c r="E18">
        <v>260246</v>
      </c>
      <c r="F18">
        <v>7.2792139999999996</v>
      </c>
      <c r="G18">
        <v>0</v>
      </c>
      <c r="H18">
        <v>101.467</v>
      </c>
      <c r="I18">
        <v>22.1</v>
      </c>
      <c r="J18">
        <v>65.099999999999994</v>
      </c>
      <c r="K18">
        <v>270.10000000000002</v>
      </c>
      <c r="L18">
        <v>1.0137</v>
      </c>
      <c r="M18">
        <v>97.954999999999998</v>
      </c>
      <c r="N18">
        <v>104.869</v>
      </c>
      <c r="O18">
        <v>102.11799999999999</v>
      </c>
      <c r="P18">
        <v>16.399999999999999</v>
      </c>
      <c r="Q18">
        <v>27.5</v>
      </c>
      <c r="R18">
        <v>17.899999999999999</v>
      </c>
      <c r="S18">
        <v>5.29</v>
      </c>
      <c r="T18" s="16">
        <v>19</v>
      </c>
      <c r="U18" s="23">
        <f t="shared" si="1"/>
        <v>1528</v>
      </c>
      <c r="V18" s="16"/>
      <c r="W18" s="104"/>
      <c r="X18" s="104"/>
      <c r="Y18" s="110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824923</v>
      </c>
      <c r="E19">
        <v>260028</v>
      </c>
      <c r="F19">
        <v>7.1377170000000003</v>
      </c>
      <c r="G19">
        <v>0</v>
      </c>
      <c r="H19">
        <v>100.205</v>
      </c>
      <c r="I19">
        <v>21.6</v>
      </c>
      <c r="J19">
        <v>68.400000000000006</v>
      </c>
      <c r="K19">
        <v>297.2</v>
      </c>
      <c r="L19">
        <v>1.0132000000000001</v>
      </c>
      <c r="M19">
        <v>97.775000000000006</v>
      </c>
      <c r="N19">
        <v>102.563</v>
      </c>
      <c r="O19">
        <v>100.755</v>
      </c>
      <c r="P19">
        <v>13</v>
      </c>
      <c r="Q19">
        <v>27.4</v>
      </c>
      <c r="R19">
        <v>19.600000000000001</v>
      </c>
      <c r="S19">
        <v>5.29</v>
      </c>
      <c r="T19" s="16">
        <v>18</v>
      </c>
      <c r="U19" s="23">
        <f t="shared" si="1"/>
        <v>1590</v>
      </c>
      <c r="V19" s="16"/>
      <c r="W19" s="104"/>
      <c r="X19" s="104"/>
      <c r="Y19" s="110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823333</v>
      </c>
      <c r="E20">
        <v>259800</v>
      </c>
      <c r="F20">
        <v>6.9703309999999998</v>
      </c>
      <c r="G20">
        <v>0</v>
      </c>
      <c r="H20">
        <v>100.571</v>
      </c>
      <c r="I20">
        <v>21.9</v>
      </c>
      <c r="J20">
        <v>68</v>
      </c>
      <c r="K20">
        <v>295.7</v>
      </c>
      <c r="L20">
        <v>1.0126999999999999</v>
      </c>
      <c r="M20">
        <v>97.762</v>
      </c>
      <c r="N20">
        <v>102.49</v>
      </c>
      <c r="O20">
        <v>98.876000000000005</v>
      </c>
      <c r="P20">
        <v>15.4</v>
      </c>
      <c r="Q20">
        <v>27</v>
      </c>
      <c r="R20">
        <v>20.9</v>
      </c>
      <c r="S20">
        <v>5.29</v>
      </c>
      <c r="T20" s="16">
        <v>17</v>
      </c>
      <c r="U20" s="23">
        <f t="shared" si="1"/>
        <v>1572</v>
      </c>
      <c r="V20" s="16"/>
      <c r="W20" s="108"/>
      <c r="X20" s="108"/>
      <c r="Y20" s="106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821761</v>
      </c>
      <c r="E21">
        <v>259576</v>
      </c>
      <c r="F21">
        <v>7.0743809999999998</v>
      </c>
      <c r="G21">
        <v>0</v>
      </c>
      <c r="H21">
        <v>104.23</v>
      </c>
      <c r="I21">
        <v>21.5</v>
      </c>
      <c r="J21">
        <v>26.5</v>
      </c>
      <c r="K21">
        <v>298.39999999999998</v>
      </c>
      <c r="L21">
        <v>1.0128999999999999</v>
      </c>
      <c r="M21">
        <v>99.662999999999997</v>
      </c>
      <c r="N21">
        <v>106.54</v>
      </c>
      <c r="O21">
        <v>100.23699999999999</v>
      </c>
      <c r="P21">
        <v>13.1</v>
      </c>
      <c r="Q21">
        <v>28.9</v>
      </c>
      <c r="R21">
        <v>20.6</v>
      </c>
      <c r="S21">
        <v>5.29</v>
      </c>
      <c r="T21" s="16">
        <v>16</v>
      </c>
      <c r="U21" s="23">
        <f t="shared" si="1"/>
        <v>596</v>
      </c>
      <c r="V21" s="16"/>
      <c r="W21" s="103"/>
      <c r="X21" s="103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821165</v>
      </c>
      <c r="E22">
        <v>259494</v>
      </c>
      <c r="F22">
        <v>7.7004429999999999</v>
      </c>
      <c r="G22">
        <v>0</v>
      </c>
      <c r="H22">
        <v>105.238</v>
      </c>
      <c r="I22">
        <v>19.600000000000001</v>
      </c>
      <c r="J22">
        <v>31.2</v>
      </c>
      <c r="K22">
        <v>263.7</v>
      </c>
      <c r="L22">
        <v>1.0154000000000001</v>
      </c>
      <c r="M22">
        <v>101.35599999999999</v>
      </c>
      <c r="N22">
        <v>107.03100000000001</v>
      </c>
      <c r="O22">
        <v>106.051</v>
      </c>
      <c r="P22">
        <v>11.8</v>
      </c>
      <c r="Q22">
        <v>26.9</v>
      </c>
      <c r="R22">
        <v>13.1</v>
      </c>
      <c r="S22">
        <v>5.29</v>
      </c>
      <c r="T22" s="16">
        <v>15</v>
      </c>
      <c r="U22" s="23">
        <f t="shared" si="1"/>
        <v>729</v>
      </c>
      <c r="V22" s="16"/>
      <c r="W22" s="103"/>
      <c r="X22" s="103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820436</v>
      </c>
      <c r="E23">
        <v>259393</v>
      </c>
      <c r="F23">
        <v>7.204504</v>
      </c>
      <c r="G23">
        <v>0</v>
      </c>
      <c r="H23">
        <v>104.027</v>
      </c>
      <c r="I23">
        <v>21.7</v>
      </c>
      <c r="J23">
        <v>29</v>
      </c>
      <c r="K23">
        <v>297.60000000000002</v>
      </c>
      <c r="L23">
        <v>1.0132000000000001</v>
      </c>
      <c r="M23">
        <v>101.982</v>
      </c>
      <c r="N23">
        <v>105.64700000000001</v>
      </c>
      <c r="O23">
        <v>101.982</v>
      </c>
      <c r="P23">
        <v>15.5</v>
      </c>
      <c r="Q23">
        <v>29.9</v>
      </c>
      <c r="R23">
        <v>20.399999999999999</v>
      </c>
      <c r="S23">
        <v>5.29</v>
      </c>
      <c r="T23" s="22">
        <v>14</v>
      </c>
      <c r="U23" s="23">
        <f t="shared" si="1"/>
        <v>661</v>
      </c>
      <c r="V23" s="24">
        <v>15</v>
      </c>
      <c r="W23" s="103"/>
      <c r="X23" s="103"/>
      <c r="Y23" s="106">
        <f t="shared" si="0"/>
        <v>-100</v>
      </c>
    </row>
    <row r="24" spans="1:25">
      <c r="A24" s="16">
        <v>14</v>
      </c>
      <c r="B24" t="s">
        <v>185</v>
      </c>
      <c r="C24" t="s">
        <v>13</v>
      </c>
      <c r="D24">
        <v>819775</v>
      </c>
      <c r="E24">
        <v>259304</v>
      </c>
      <c r="F24">
        <v>7.4008130000000003</v>
      </c>
      <c r="G24">
        <v>0</v>
      </c>
      <c r="H24">
        <v>103.593</v>
      </c>
      <c r="I24">
        <v>20.9</v>
      </c>
      <c r="J24">
        <v>4.9000000000000004</v>
      </c>
      <c r="K24">
        <v>71.900000000000006</v>
      </c>
      <c r="L24">
        <v>1.0141</v>
      </c>
      <c r="M24">
        <v>100.607</v>
      </c>
      <c r="N24">
        <v>105.572</v>
      </c>
      <c r="O24">
        <v>103.60299999999999</v>
      </c>
      <c r="P24">
        <v>15.2</v>
      </c>
      <c r="Q24">
        <v>29</v>
      </c>
      <c r="R24">
        <v>17.399999999999999</v>
      </c>
      <c r="S24">
        <v>5.29</v>
      </c>
      <c r="T24" s="16">
        <v>13</v>
      </c>
      <c r="U24" s="23">
        <f t="shared" si="1"/>
        <v>114</v>
      </c>
      <c r="V24" s="16"/>
      <c r="W24" s="103"/>
      <c r="X24" s="103"/>
      <c r="Y24" s="106">
        <f t="shared" si="0"/>
        <v>-100</v>
      </c>
    </row>
    <row r="25" spans="1:25">
      <c r="A25" s="16">
        <v>13</v>
      </c>
      <c r="B25" t="s">
        <v>186</v>
      </c>
      <c r="C25" t="s">
        <v>13</v>
      </c>
      <c r="D25">
        <v>819661</v>
      </c>
      <c r="E25">
        <v>259288</v>
      </c>
      <c r="F25">
        <v>7.3770160000000002</v>
      </c>
      <c r="G25">
        <v>0</v>
      </c>
      <c r="H25">
        <v>102.503</v>
      </c>
      <c r="I25">
        <v>20.3</v>
      </c>
      <c r="J25">
        <v>50.5</v>
      </c>
      <c r="K25">
        <v>261.5</v>
      </c>
      <c r="L25">
        <v>1.0144</v>
      </c>
      <c r="M25">
        <v>98.542000000000002</v>
      </c>
      <c r="N25">
        <v>105.40900000000001</v>
      </c>
      <c r="O25">
        <v>102.44799999999999</v>
      </c>
      <c r="P25">
        <v>13.5</v>
      </c>
      <c r="Q25">
        <v>27.3</v>
      </c>
      <c r="R25">
        <v>15.2</v>
      </c>
      <c r="S25">
        <v>5.29</v>
      </c>
      <c r="T25" s="16">
        <v>12</v>
      </c>
      <c r="U25" s="23">
        <f t="shared" si="1"/>
        <v>1180</v>
      </c>
      <c r="V25" s="16"/>
      <c r="W25" s="103"/>
      <c r="X25" s="103"/>
      <c r="Y25" s="106">
        <f t="shared" si="0"/>
        <v>-100</v>
      </c>
    </row>
    <row r="26" spans="1:25">
      <c r="A26" s="16">
        <v>12</v>
      </c>
      <c r="B26" t="s">
        <v>187</v>
      </c>
      <c r="C26" t="s">
        <v>13</v>
      </c>
      <c r="D26">
        <v>818481</v>
      </c>
      <c r="E26">
        <v>259122</v>
      </c>
      <c r="F26">
        <v>7.0702199999999999</v>
      </c>
      <c r="G26">
        <v>0</v>
      </c>
      <c r="H26">
        <v>100.875</v>
      </c>
      <c r="I26">
        <v>20.8</v>
      </c>
      <c r="J26">
        <v>66</v>
      </c>
      <c r="K26">
        <v>279</v>
      </c>
      <c r="L26">
        <v>1.0129999999999999</v>
      </c>
      <c r="M26">
        <v>97.643000000000001</v>
      </c>
      <c r="N26">
        <v>104.256</v>
      </c>
      <c r="O26">
        <v>99.885999999999996</v>
      </c>
      <c r="P26">
        <v>12.9</v>
      </c>
      <c r="Q26">
        <v>27</v>
      </c>
      <c r="R26">
        <v>19.8</v>
      </c>
      <c r="S26">
        <v>5.29</v>
      </c>
      <c r="T26" s="16">
        <v>11</v>
      </c>
      <c r="U26" s="23">
        <f t="shared" si="1"/>
        <v>1525</v>
      </c>
      <c r="V26" s="16"/>
      <c r="W26" s="107"/>
      <c r="X26" s="103"/>
      <c r="Y26" s="106">
        <f t="shared" si="0"/>
        <v>-100</v>
      </c>
    </row>
    <row r="27" spans="1:25">
      <c r="A27" s="16">
        <v>11</v>
      </c>
      <c r="B27" t="s">
        <v>188</v>
      </c>
      <c r="C27" t="s">
        <v>13</v>
      </c>
      <c r="D27">
        <v>816956</v>
      </c>
      <c r="E27">
        <v>258906</v>
      </c>
      <c r="F27">
        <v>7.1865600000000001</v>
      </c>
      <c r="G27">
        <v>0</v>
      </c>
      <c r="H27">
        <v>101.334</v>
      </c>
      <c r="I27">
        <v>20.9</v>
      </c>
      <c r="J27">
        <v>67</v>
      </c>
      <c r="K27">
        <v>297.10000000000002</v>
      </c>
      <c r="L27">
        <v>1.0132000000000001</v>
      </c>
      <c r="M27">
        <v>97.138999999999996</v>
      </c>
      <c r="N27">
        <v>104.483</v>
      </c>
      <c r="O27">
        <v>101.55200000000001</v>
      </c>
      <c r="P27">
        <v>14.1</v>
      </c>
      <c r="Q27">
        <v>26.8</v>
      </c>
      <c r="R27">
        <v>19.899999999999999</v>
      </c>
      <c r="S27">
        <v>5.29</v>
      </c>
      <c r="T27" s="16">
        <v>10</v>
      </c>
      <c r="U27" s="23">
        <f t="shared" si="1"/>
        <v>1549</v>
      </c>
      <c r="V27" s="16"/>
      <c r="W27" s="107"/>
      <c r="X27" s="103"/>
      <c r="Y27" s="106">
        <f t="shared" si="0"/>
        <v>-100</v>
      </c>
    </row>
    <row r="28" spans="1:25">
      <c r="A28" s="16">
        <v>10</v>
      </c>
      <c r="B28" t="s">
        <v>189</v>
      </c>
      <c r="C28" t="s">
        <v>13</v>
      </c>
      <c r="D28">
        <v>815407</v>
      </c>
      <c r="E28">
        <v>258687</v>
      </c>
      <c r="F28">
        <v>7.0689279999999997</v>
      </c>
      <c r="G28">
        <v>0</v>
      </c>
      <c r="H28">
        <v>100.727</v>
      </c>
      <c r="I28">
        <v>21.9</v>
      </c>
      <c r="J28">
        <v>90.1</v>
      </c>
      <c r="K28">
        <v>273.8</v>
      </c>
      <c r="L28">
        <v>1.0128999999999999</v>
      </c>
      <c r="M28">
        <v>97.314999999999998</v>
      </c>
      <c r="N28">
        <v>103.32</v>
      </c>
      <c r="O28">
        <v>100.123</v>
      </c>
      <c r="P28">
        <v>17.5</v>
      </c>
      <c r="Q28">
        <v>26.6</v>
      </c>
      <c r="R28">
        <v>20.5</v>
      </c>
      <c r="S28">
        <v>5.29</v>
      </c>
      <c r="T28" s="16">
        <v>9</v>
      </c>
      <c r="U28" s="23">
        <f t="shared" si="1"/>
        <v>2111</v>
      </c>
      <c r="V28" s="16"/>
      <c r="W28" s="107"/>
      <c r="X28" s="103"/>
      <c r="Y28" s="106">
        <f t="shared" si="0"/>
        <v>-100</v>
      </c>
    </row>
    <row r="29" spans="1:25">
      <c r="A29" s="16">
        <v>9</v>
      </c>
      <c r="B29" t="s">
        <v>190</v>
      </c>
      <c r="C29" t="s">
        <v>13</v>
      </c>
      <c r="D29">
        <v>813296</v>
      </c>
      <c r="E29">
        <v>258388</v>
      </c>
      <c r="F29">
        <v>7.1723460000000001</v>
      </c>
      <c r="G29">
        <v>0</v>
      </c>
      <c r="H29">
        <v>101.024</v>
      </c>
      <c r="I29">
        <v>20.2</v>
      </c>
      <c r="J29">
        <v>58.8</v>
      </c>
      <c r="K29">
        <v>295.2</v>
      </c>
      <c r="L29">
        <v>1.0130999999999999</v>
      </c>
      <c r="M29">
        <v>97.793000000000006</v>
      </c>
      <c r="N29">
        <v>103.93300000000001</v>
      </c>
      <c r="O29">
        <v>101.59699999999999</v>
      </c>
      <c r="P29">
        <v>14.7</v>
      </c>
      <c r="Q29">
        <v>25.7</v>
      </c>
      <c r="R29">
        <v>20.6</v>
      </c>
      <c r="S29">
        <v>5.29</v>
      </c>
      <c r="T29" s="16">
        <v>8</v>
      </c>
      <c r="U29" s="23">
        <f t="shared" si="1"/>
        <v>1350</v>
      </c>
      <c r="V29" s="16"/>
      <c r="W29" s="107">
        <v>41891.391192129631</v>
      </c>
      <c r="X29" s="103">
        <v>813297</v>
      </c>
      <c r="Y29" s="106">
        <f t="shared" si="0"/>
        <v>1.2295646357074475E-4</v>
      </c>
    </row>
    <row r="30" spans="1:25" s="25" customFormat="1">
      <c r="A30" s="21">
        <v>8</v>
      </c>
      <c r="B30" t="s">
        <v>146</v>
      </c>
      <c r="C30" t="s">
        <v>13</v>
      </c>
      <c r="D30">
        <v>811946</v>
      </c>
      <c r="E30">
        <v>258198</v>
      </c>
      <c r="F30">
        <v>7.1406970000000003</v>
      </c>
      <c r="G30">
        <v>0</v>
      </c>
      <c r="H30">
        <v>103.979</v>
      </c>
      <c r="I30">
        <v>21.1</v>
      </c>
      <c r="J30">
        <v>29.5</v>
      </c>
      <c r="K30">
        <v>299.89999999999998</v>
      </c>
      <c r="L30">
        <v>1.0132000000000001</v>
      </c>
      <c r="M30">
        <v>98.906000000000006</v>
      </c>
      <c r="N30">
        <v>105.976</v>
      </c>
      <c r="O30">
        <v>100.726</v>
      </c>
      <c r="P30">
        <v>14.1</v>
      </c>
      <c r="Q30">
        <v>29.5</v>
      </c>
      <c r="R30">
        <v>19.399999999999999</v>
      </c>
      <c r="S30">
        <v>5.3</v>
      </c>
      <c r="T30" s="22">
        <v>7</v>
      </c>
      <c r="U30" s="23">
        <f t="shared" si="1"/>
        <v>680</v>
      </c>
      <c r="V30" s="24">
        <v>8</v>
      </c>
      <c r="W30" s="107">
        <v>41860.399375000001</v>
      </c>
      <c r="X30" s="103">
        <v>811949</v>
      </c>
      <c r="Y30" s="106">
        <f t="shared" si="0"/>
        <v>3.6948269958259061E-4</v>
      </c>
    </row>
    <row r="31" spans="1:25">
      <c r="A31" s="16">
        <v>7</v>
      </c>
      <c r="B31" t="s">
        <v>147</v>
      </c>
      <c r="C31" t="s">
        <v>13</v>
      </c>
      <c r="D31">
        <v>811266</v>
      </c>
      <c r="E31">
        <v>258105</v>
      </c>
      <c r="F31">
        <v>7.4350199999999997</v>
      </c>
      <c r="G31">
        <v>0</v>
      </c>
      <c r="H31">
        <v>104.166</v>
      </c>
      <c r="I31">
        <v>20.100000000000001</v>
      </c>
      <c r="J31">
        <v>23</v>
      </c>
      <c r="K31">
        <v>223.9</v>
      </c>
      <c r="L31">
        <v>1.014</v>
      </c>
      <c r="M31">
        <v>102.82299999999999</v>
      </c>
      <c r="N31">
        <v>105.786</v>
      </c>
      <c r="O31">
        <v>104.447</v>
      </c>
      <c r="P31">
        <v>12.3</v>
      </c>
      <c r="Q31">
        <v>29.2</v>
      </c>
      <c r="R31">
        <v>18.399999999999999</v>
      </c>
      <c r="S31">
        <v>5.29</v>
      </c>
      <c r="T31" s="16">
        <v>6</v>
      </c>
      <c r="U31" s="23">
        <f t="shared" si="1"/>
        <v>502</v>
      </c>
      <c r="V31" s="5"/>
      <c r="W31" s="107">
        <v>41829.388923611114</v>
      </c>
      <c r="X31" s="103">
        <v>811268</v>
      </c>
      <c r="Y31" s="106">
        <f t="shared" si="0"/>
        <v>2.4652826569138142E-4</v>
      </c>
    </row>
    <row r="32" spans="1:25">
      <c r="A32" s="16">
        <v>6</v>
      </c>
      <c r="B32" t="s">
        <v>148</v>
      </c>
      <c r="C32" t="s">
        <v>13</v>
      </c>
      <c r="D32">
        <v>810764</v>
      </c>
      <c r="E32">
        <v>258036</v>
      </c>
      <c r="F32">
        <v>7.4694240000000001</v>
      </c>
      <c r="G32">
        <v>0</v>
      </c>
      <c r="H32">
        <v>101.62</v>
      </c>
      <c r="I32">
        <v>19.8</v>
      </c>
      <c r="J32">
        <v>54.6</v>
      </c>
      <c r="K32">
        <v>278.60000000000002</v>
      </c>
      <c r="L32">
        <v>1.0146999999999999</v>
      </c>
      <c r="M32">
        <v>98.986999999999995</v>
      </c>
      <c r="N32">
        <v>104.01900000000001</v>
      </c>
      <c r="O32">
        <v>103.29600000000001</v>
      </c>
      <c r="P32">
        <v>12.6</v>
      </c>
      <c r="Q32">
        <v>25.8</v>
      </c>
      <c r="R32">
        <v>14.1</v>
      </c>
      <c r="S32">
        <v>5.29</v>
      </c>
      <c r="T32" s="16">
        <v>5</v>
      </c>
      <c r="U32" s="23">
        <f t="shared" si="1"/>
        <v>1279</v>
      </c>
      <c r="V32" s="5"/>
      <c r="W32" s="107">
        <v>41799.407199074078</v>
      </c>
      <c r="X32" s="103">
        <v>810764</v>
      </c>
      <c r="Y32" s="106">
        <f t="shared" si="0"/>
        <v>0</v>
      </c>
    </row>
    <row r="33" spans="1:25">
      <c r="A33" s="16">
        <v>5</v>
      </c>
      <c r="B33" t="s">
        <v>149</v>
      </c>
      <c r="C33" t="s">
        <v>13</v>
      </c>
      <c r="D33">
        <v>809485</v>
      </c>
      <c r="E33">
        <v>257855</v>
      </c>
      <c r="F33">
        <v>7.1627210000000003</v>
      </c>
      <c r="G33">
        <v>0</v>
      </c>
      <c r="H33">
        <v>100.52500000000001</v>
      </c>
      <c r="I33">
        <v>21.2</v>
      </c>
      <c r="J33">
        <v>76.2</v>
      </c>
      <c r="K33">
        <v>291.60000000000002</v>
      </c>
      <c r="L33">
        <v>1.0129999999999999</v>
      </c>
      <c r="M33">
        <v>97.09</v>
      </c>
      <c r="N33">
        <v>102.848</v>
      </c>
      <c r="O33">
        <v>101.611</v>
      </c>
      <c r="P33">
        <v>18.7</v>
      </c>
      <c r="Q33">
        <v>26.7</v>
      </c>
      <c r="R33">
        <v>21</v>
      </c>
      <c r="S33">
        <v>5.3</v>
      </c>
      <c r="T33" s="16">
        <v>4</v>
      </c>
      <c r="U33" s="23">
        <f t="shared" si="1"/>
        <v>1784</v>
      </c>
      <c r="V33" s="5"/>
      <c r="W33" s="107">
        <v>41768.391296296293</v>
      </c>
      <c r="X33" s="103">
        <v>809490</v>
      </c>
      <c r="Y33" s="106">
        <f t="shared" si="0"/>
        <v>6.1767667097001322E-4</v>
      </c>
    </row>
    <row r="34" spans="1:25">
      <c r="A34" s="16">
        <v>4</v>
      </c>
      <c r="B34" t="s">
        <v>150</v>
      </c>
      <c r="C34" t="s">
        <v>13</v>
      </c>
      <c r="D34">
        <v>807701</v>
      </c>
      <c r="E34">
        <v>257602</v>
      </c>
      <c r="F34">
        <v>6.9057399999999998</v>
      </c>
      <c r="G34">
        <v>0</v>
      </c>
      <c r="H34">
        <v>100.715</v>
      </c>
      <c r="I34">
        <v>20.3</v>
      </c>
      <c r="J34">
        <v>75.8</v>
      </c>
      <c r="K34">
        <v>299</v>
      </c>
      <c r="L34">
        <v>1.0125999999999999</v>
      </c>
      <c r="M34">
        <v>97.557000000000002</v>
      </c>
      <c r="N34">
        <v>103.446</v>
      </c>
      <c r="O34">
        <v>97.852000000000004</v>
      </c>
      <c r="P34">
        <v>18.3</v>
      </c>
      <c r="Q34">
        <v>23.9</v>
      </c>
      <c r="R34">
        <v>20.5</v>
      </c>
      <c r="S34">
        <v>5.3</v>
      </c>
      <c r="T34" s="16">
        <v>3</v>
      </c>
      <c r="U34" s="23">
        <f t="shared" si="1"/>
        <v>1774</v>
      </c>
      <c r="V34" s="5"/>
      <c r="W34" s="107">
        <v>41738.387546296297</v>
      </c>
      <c r="X34" s="103">
        <v>807705</v>
      </c>
      <c r="Y34" s="106">
        <f t="shared" si="0"/>
        <v>4.9523276558716134E-4</v>
      </c>
    </row>
    <row r="35" spans="1:25">
      <c r="A35" s="16">
        <v>3</v>
      </c>
      <c r="B35" t="s">
        <v>151</v>
      </c>
      <c r="C35" t="s">
        <v>13</v>
      </c>
      <c r="D35">
        <v>805927</v>
      </c>
      <c r="E35">
        <v>257353</v>
      </c>
      <c r="F35">
        <v>6.951746</v>
      </c>
      <c r="G35">
        <v>0</v>
      </c>
      <c r="H35">
        <v>102.09099999999999</v>
      </c>
      <c r="I35">
        <v>21.1</v>
      </c>
      <c r="J35">
        <v>69.8</v>
      </c>
      <c r="K35">
        <v>295.10000000000002</v>
      </c>
      <c r="L35">
        <v>1.0126999999999999</v>
      </c>
      <c r="M35">
        <v>98.495000000000005</v>
      </c>
      <c r="N35">
        <v>104.447</v>
      </c>
      <c r="O35">
        <v>98.495000000000005</v>
      </c>
      <c r="P35">
        <v>16.399999999999999</v>
      </c>
      <c r="Q35">
        <v>28.1</v>
      </c>
      <c r="R35">
        <v>20.5</v>
      </c>
      <c r="S35">
        <v>5.3</v>
      </c>
      <c r="T35" s="16">
        <v>2</v>
      </c>
      <c r="U35" s="23">
        <f t="shared" si="1"/>
        <v>1608</v>
      </c>
      <c r="V35" s="5"/>
      <c r="W35" s="107">
        <v>41707.407488425924</v>
      </c>
      <c r="X35" s="103">
        <v>805935</v>
      </c>
      <c r="Y35" s="106">
        <f>((X35*100)/D35)-100</f>
        <v>9.9264573590573946E-4</v>
      </c>
    </row>
    <row r="36" spans="1:25">
      <c r="A36" s="16">
        <v>2</v>
      </c>
      <c r="B36" t="s">
        <v>152</v>
      </c>
      <c r="C36" t="s">
        <v>13</v>
      </c>
      <c r="D36">
        <v>804319</v>
      </c>
      <c r="E36">
        <v>257128</v>
      </c>
      <c r="F36">
        <v>7.1673669999999996</v>
      </c>
      <c r="G36">
        <v>0</v>
      </c>
      <c r="H36">
        <v>101.35</v>
      </c>
      <c r="I36">
        <v>22.3</v>
      </c>
      <c r="J36">
        <v>66.5</v>
      </c>
      <c r="K36">
        <v>292.7</v>
      </c>
      <c r="L36">
        <v>1.0130999999999999</v>
      </c>
      <c r="M36">
        <v>98.141000000000005</v>
      </c>
      <c r="N36">
        <v>103.768</v>
      </c>
      <c r="O36">
        <v>101.66800000000001</v>
      </c>
      <c r="P36">
        <v>16.7</v>
      </c>
      <c r="Q36">
        <v>28.2</v>
      </c>
      <c r="R36">
        <v>21</v>
      </c>
      <c r="S36">
        <v>5.3</v>
      </c>
      <c r="T36" s="16">
        <v>1</v>
      </c>
      <c r="U36" s="23">
        <f t="shared" si="1"/>
        <v>1553</v>
      </c>
      <c r="V36" s="5"/>
      <c r="W36" s="107">
        <v>41679.390856481485</v>
      </c>
      <c r="X36" s="103">
        <v>804322</v>
      </c>
      <c r="Y36" s="106">
        <f t="shared" ref="Y36:Y37" si="2">((X36*100)/D36)-100</f>
        <v>3.7298633999682806E-4</v>
      </c>
    </row>
    <row r="37" spans="1:25">
      <c r="A37" s="16">
        <v>1</v>
      </c>
      <c r="B37" t="s">
        <v>138</v>
      </c>
      <c r="C37" t="s">
        <v>13</v>
      </c>
      <c r="D37">
        <v>802766</v>
      </c>
      <c r="E37">
        <v>256909</v>
      </c>
      <c r="F37">
        <v>7.2381399999999996</v>
      </c>
      <c r="G37">
        <v>0</v>
      </c>
      <c r="H37">
        <v>103.649</v>
      </c>
      <c r="I37">
        <v>23.5</v>
      </c>
      <c r="J37">
        <v>16.600000000000001</v>
      </c>
      <c r="K37">
        <v>297.8</v>
      </c>
      <c r="L37">
        <v>1.0136000000000001</v>
      </c>
      <c r="M37">
        <v>100.274</v>
      </c>
      <c r="N37">
        <v>105.621</v>
      </c>
      <c r="O37">
        <v>101.77200000000001</v>
      </c>
      <c r="P37">
        <v>16.600000000000001</v>
      </c>
      <c r="Q37">
        <v>34</v>
      </c>
      <c r="R37">
        <v>18.5</v>
      </c>
      <c r="S37">
        <v>5.3</v>
      </c>
      <c r="T37" s="1"/>
      <c r="U37" s="26"/>
      <c r="V37" s="5"/>
      <c r="W37" s="107">
        <v>41648.383900462963</v>
      </c>
      <c r="X37" s="103">
        <v>802768</v>
      </c>
      <c r="Y37" s="106">
        <f t="shared" si="2"/>
        <v>2.4913860328013016E-4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02"/>
      <c r="X38" s="202"/>
      <c r="Y38" s="20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9"/>
      <c r="X39" s="199"/>
      <c r="Y39" s="199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9"/>
      <c r="X40" s="199"/>
      <c r="Y40" s="199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9"/>
      <c r="X41" s="199"/>
      <c r="Y41" s="199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8554687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00" t="s">
        <v>135</v>
      </c>
      <c r="X1" s="200" t="s">
        <v>136</v>
      </c>
      <c r="Y1" s="201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00"/>
      <c r="X2" s="200"/>
      <c r="Y2" s="201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00"/>
      <c r="X3" s="200"/>
      <c r="Y3" s="20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00"/>
      <c r="X4" s="200"/>
      <c r="Y4" s="20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00"/>
      <c r="X5" s="200"/>
      <c r="Y5" s="201"/>
    </row>
    <row r="6" spans="1:25">
      <c r="A6" s="21">
        <v>32</v>
      </c>
      <c r="T6" s="22">
        <v>31</v>
      </c>
      <c r="U6" s="23">
        <f>D6-D7</f>
        <v>-65910</v>
      </c>
      <c r="V6" s="24">
        <v>1</v>
      </c>
      <c r="W6" s="101"/>
      <c r="X6" s="101"/>
      <c r="Y6" s="106"/>
    </row>
    <row r="7" spans="1:25">
      <c r="A7" s="16">
        <v>31</v>
      </c>
      <c r="B7" t="s">
        <v>213</v>
      </c>
      <c r="C7" t="s">
        <v>13</v>
      </c>
      <c r="D7">
        <v>65910</v>
      </c>
      <c r="E7">
        <v>426587</v>
      </c>
      <c r="F7">
        <v>7.2442659999999997</v>
      </c>
      <c r="G7">
        <v>7</v>
      </c>
      <c r="H7">
        <v>89.302000000000007</v>
      </c>
      <c r="I7">
        <v>22.1</v>
      </c>
      <c r="J7">
        <v>26.1</v>
      </c>
      <c r="K7">
        <v>64.2</v>
      </c>
      <c r="L7">
        <v>1.0130999999999999</v>
      </c>
      <c r="M7">
        <v>86.668000000000006</v>
      </c>
      <c r="N7">
        <v>92.534000000000006</v>
      </c>
      <c r="O7">
        <v>90.241</v>
      </c>
      <c r="P7">
        <v>20</v>
      </c>
      <c r="Q7">
        <v>25</v>
      </c>
      <c r="R7">
        <v>21.2</v>
      </c>
      <c r="S7">
        <v>5.36</v>
      </c>
      <c r="T7" s="16">
        <v>30</v>
      </c>
      <c r="U7" s="23">
        <f>D7-D8</f>
        <v>611</v>
      </c>
      <c r="V7" s="4"/>
      <c r="W7" s="101"/>
      <c r="X7" s="101"/>
      <c r="Y7" s="106"/>
    </row>
    <row r="8" spans="1:25">
      <c r="A8" s="16">
        <v>30</v>
      </c>
      <c r="B8" t="s">
        <v>169</v>
      </c>
      <c r="C8" t="s">
        <v>13</v>
      </c>
      <c r="D8">
        <v>65299</v>
      </c>
      <c r="E8">
        <v>426502</v>
      </c>
      <c r="F8">
        <v>7.2645090000000003</v>
      </c>
      <c r="G8">
        <v>7</v>
      </c>
      <c r="H8">
        <v>89.343000000000004</v>
      </c>
      <c r="I8">
        <v>21.6</v>
      </c>
      <c r="J8">
        <v>30.2</v>
      </c>
      <c r="K8">
        <v>74.400000000000006</v>
      </c>
      <c r="L8">
        <v>1.0129999999999999</v>
      </c>
      <c r="M8">
        <v>86.132000000000005</v>
      </c>
      <c r="N8">
        <v>92.662999999999997</v>
      </c>
      <c r="O8">
        <v>90.811999999999998</v>
      </c>
      <c r="P8">
        <v>19.7</v>
      </c>
      <c r="Q8">
        <v>23.5</v>
      </c>
      <c r="R8">
        <v>22</v>
      </c>
      <c r="S8">
        <v>5.36</v>
      </c>
      <c r="T8" s="16">
        <v>29</v>
      </c>
      <c r="U8" s="23">
        <f>D8-D9</f>
        <v>712</v>
      </c>
      <c r="V8" s="4"/>
      <c r="W8" s="101"/>
      <c r="X8" s="101"/>
      <c r="Y8" s="106"/>
    </row>
    <row r="9" spans="1:25" s="25" customFormat="1">
      <c r="A9" s="21">
        <v>29</v>
      </c>
      <c r="B9" t="s">
        <v>170</v>
      </c>
      <c r="C9" t="s">
        <v>13</v>
      </c>
      <c r="D9">
        <v>64587</v>
      </c>
      <c r="E9">
        <v>426402</v>
      </c>
      <c r="F9">
        <v>6.956575</v>
      </c>
      <c r="G9">
        <v>7</v>
      </c>
      <c r="H9">
        <v>91.515000000000001</v>
      </c>
      <c r="I9">
        <v>21.6</v>
      </c>
      <c r="J9">
        <v>16</v>
      </c>
      <c r="K9">
        <v>70.400000000000006</v>
      </c>
      <c r="L9">
        <v>1.0124</v>
      </c>
      <c r="M9">
        <v>86.277000000000001</v>
      </c>
      <c r="N9">
        <v>93.325999999999993</v>
      </c>
      <c r="O9">
        <v>86.513999999999996</v>
      </c>
      <c r="P9">
        <v>19.3</v>
      </c>
      <c r="Q9">
        <v>24.9</v>
      </c>
      <c r="R9">
        <v>22</v>
      </c>
      <c r="S9">
        <v>5.36</v>
      </c>
      <c r="T9" s="22">
        <v>28</v>
      </c>
      <c r="U9" s="23">
        <f t="shared" ref="U9:U36" si="0">D9-D10</f>
        <v>365</v>
      </c>
      <c r="V9" s="24">
        <v>29</v>
      </c>
      <c r="W9" s="102"/>
      <c r="X9" s="102"/>
      <c r="Y9" s="106"/>
    </row>
    <row r="10" spans="1:25">
      <c r="A10" s="16">
        <v>28</v>
      </c>
      <c r="B10" t="s">
        <v>171</v>
      </c>
      <c r="C10" t="s">
        <v>13</v>
      </c>
      <c r="D10">
        <v>64222</v>
      </c>
      <c r="E10">
        <v>426352</v>
      </c>
      <c r="F10">
        <v>7.4643829999999998</v>
      </c>
      <c r="G10">
        <v>7</v>
      </c>
      <c r="H10">
        <v>91.17</v>
      </c>
      <c r="I10">
        <v>21.7</v>
      </c>
      <c r="J10">
        <v>17.100000000000001</v>
      </c>
      <c r="K10">
        <v>62.3</v>
      </c>
      <c r="L10">
        <v>1.0138</v>
      </c>
      <c r="M10">
        <v>88.465999999999994</v>
      </c>
      <c r="N10">
        <v>94.45</v>
      </c>
      <c r="O10">
        <v>92.632000000000005</v>
      </c>
      <c r="P10">
        <v>19.3</v>
      </c>
      <c r="Q10">
        <v>24.7</v>
      </c>
      <c r="R10">
        <v>19.399999999999999</v>
      </c>
      <c r="S10">
        <v>5.36</v>
      </c>
      <c r="T10" s="16">
        <v>27</v>
      </c>
      <c r="U10" s="23">
        <f t="shared" si="0"/>
        <v>394</v>
      </c>
      <c r="V10" s="16"/>
      <c r="W10" s="101"/>
      <c r="X10" s="101"/>
      <c r="Y10" s="106"/>
    </row>
    <row r="11" spans="1:25">
      <c r="A11" s="16">
        <v>27</v>
      </c>
      <c r="B11" t="s">
        <v>172</v>
      </c>
      <c r="C11" t="s">
        <v>13</v>
      </c>
      <c r="D11">
        <v>63828</v>
      </c>
      <c r="E11">
        <v>426298</v>
      </c>
      <c r="F11">
        <v>7.1978410000000004</v>
      </c>
      <c r="G11">
        <v>7</v>
      </c>
      <c r="H11">
        <v>89.884</v>
      </c>
      <c r="I11">
        <v>22.1</v>
      </c>
      <c r="J11">
        <v>30</v>
      </c>
      <c r="K11">
        <v>67.2</v>
      </c>
      <c r="L11">
        <v>1.0130999999999999</v>
      </c>
      <c r="M11">
        <v>87.07</v>
      </c>
      <c r="N11">
        <v>93.094999999999999</v>
      </c>
      <c r="O11">
        <v>89.463999999999999</v>
      </c>
      <c r="P11">
        <v>19.8</v>
      </c>
      <c r="Q11">
        <v>24.2</v>
      </c>
      <c r="R11">
        <v>20.8</v>
      </c>
      <c r="S11">
        <v>5.36</v>
      </c>
      <c r="T11" s="16">
        <v>26</v>
      </c>
      <c r="U11" s="23">
        <f t="shared" si="0"/>
        <v>708</v>
      </c>
      <c r="V11" s="16"/>
      <c r="W11" s="101"/>
      <c r="X11" s="101"/>
      <c r="Y11" s="106"/>
    </row>
    <row r="12" spans="1:25">
      <c r="A12" s="16">
        <v>26</v>
      </c>
      <c r="B12" t="s">
        <v>173</v>
      </c>
      <c r="C12" t="s">
        <v>13</v>
      </c>
      <c r="D12">
        <v>63120</v>
      </c>
      <c r="E12">
        <v>426199</v>
      </c>
      <c r="F12">
        <v>7.087739</v>
      </c>
      <c r="G12">
        <v>7</v>
      </c>
      <c r="H12">
        <v>89.048000000000002</v>
      </c>
      <c r="I12">
        <v>22</v>
      </c>
      <c r="J12">
        <v>27.5</v>
      </c>
      <c r="K12">
        <v>67</v>
      </c>
      <c r="L12">
        <v>1.0127999999999999</v>
      </c>
      <c r="M12">
        <v>86.319000000000003</v>
      </c>
      <c r="N12">
        <v>91.85</v>
      </c>
      <c r="O12">
        <v>88.043999999999997</v>
      </c>
      <c r="P12">
        <v>19</v>
      </c>
      <c r="Q12">
        <v>25.5</v>
      </c>
      <c r="R12">
        <v>21.1</v>
      </c>
      <c r="S12">
        <v>5.36</v>
      </c>
      <c r="T12" s="16">
        <v>25</v>
      </c>
      <c r="U12" s="23">
        <f t="shared" si="0"/>
        <v>646</v>
      </c>
      <c r="V12" s="16"/>
      <c r="W12" s="111"/>
      <c r="X12" s="111"/>
      <c r="Y12" s="106"/>
    </row>
    <row r="13" spans="1:25">
      <c r="A13" s="16">
        <v>25</v>
      </c>
      <c r="B13" t="s">
        <v>174</v>
      </c>
      <c r="C13" t="s">
        <v>13</v>
      </c>
      <c r="D13">
        <v>62474</v>
      </c>
      <c r="E13">
        <v>426109</v>
      </c>
      <c r="F13">
        <v>7.0658799999999999</v>
      </c>
      <c r="G13">
        <v>7</v>
      </c>
      <c r="H13">
        <v>89.72</v>
      </c>
      <c r="I13">
        <v>22</v>
      </c>
      <c r="J13">
        <v>32</v>
      </c>
      <c r="K13">
        <v>71.400000000000006</v>
      </c>
      <c r="L13">
        <v>1.0126999999999999</v>
      </c>
      <c r="M13">
        <v>86.132999999999996</v>
      </c>
      <c r="N13">
        <v>92.162999999999997</v>
      </c>
      <c r="O13">
        <v>87.846999999999994</v>
      </c>
      <c r="P13">
        <v>19.3</v>
      </c>
      <c r="Q13">
        <v>24.1</v>
      </c>
      <c r="R13">
        <v>21.4</v>
      </c>
      <c r="S13">
        <v>5.36</v>
      </c>
      <c r="T13" s="16">
        <v>24</v>
      </c>
      <c r="U13" s="23">
        <f t="shared" si="0"/>
        <v>753</v>
      </c>
      <c r="V13" s="16"/>
      <c r="W13" s="104"/>
      <c r="X13" s="104"/>
      <c r="Y13" s="110"/>
    </row>
    <row r="14" spans="1:25">
      <c r="A14" s="16">
        <v>24</v>
      </c>
      <c r="B14" t="s">
        <v>175</v>
      </c>
      <c r="C14" t="s">
        <v>13</v>
      </c>
      <c r="D14">
        <v>61721</v>
      </c>
      <c r="E14">
        <v>426004</v>
      </c>
      <c r="F14">
        <v>7.0347580000000001</v>
      </c>
      <c r="G14">
        <v>7</v>
      </c>
      <c r="H14">
        <v>88.569000000000003</v>
      </c>
      <c r="I14">
        <v>21.5</v>
      </c>
      <c r="J14">
        <v>26.9</v>
      </c>
      <c r="K14">
        <v>65.599999999999994</v>
      </c>
      <c r="L14">
        <v>1.0125999999999999</v>
      </c>
      <c r="M14">
        <v>85.251999999999995</v>
      </c>
      <c r="N14">
        <v>91.340999999999994</v>
      </c>
      <c r="O14">
        <v>87.436999999999998</v>
      </c>
      <c r="P14">
        <v>18.899999999999999</v>
      </c>
      <c r="Q14">
        <v>23.5</v>
      </c>
      <c r="R14">
        <v>21.5</v>
      </c>
      <c r="S14">
        <v>5.36</v>
      </c>
      <c r="T14" s="16">
        <v>23</v>
      </c>
      <c r="U14" s="23">
        <f t="shared" si="0"/>
        <v>628</v>
      </c>
      <c r="V14" s="16"/>
      <c r="W14" s="104"/>
      <c r="X14" s="104"/>
      <c r="Y14" s="110"/>
    </row>
    <row r="15" spans="1:25">
      <c r="A15" s="16">
        <v>23</v>
      </c>
      <c r="B15" t="s">
        <v>176</v>
      </c>
      <c r="C15" t="s">
        <v>13</v>
      </c>
      <c r="D15">
        <v>61093</v>
      </c>
      <c r="E15">
        <v>425915</v>
      </c>
      <c r="F15">
        <v>7.0709770000000001</v>
      </c>
      <c r="G15">
        <v>7</v>
      </c>
      <c r="H15">
        <v>88.68</v>
      </c>
      <c r="I15">
        <v>22.1</v>
      </c>
      <c r="J15">
        <v>28.1</v>
      </c>
      <c r="K15">
        <v>62.7</v>
      </c>
      <c r="L15">
        <v>1.0128999999999999</v>
      </c>
      <c r="M15">
        <v>85.698999999999998</v>
      </c>
      <c r="N15">
        <v>91.358999999999995</v>
      </c>
      <c r="O15">
        <v>87.375</v>
      </c>
      <c r="P15">
        <v>18.899999999999999</v>
      </c>
      <c r="Q15">
        <v>23.6</v>
      </c>
      <c r="R15">
        <v>19.899999999999999</v>
      </c>
      <c r="S15">
        <v>5.36</v>
      </c>
      <c r="T15" s="16">
        <v>22</v>
      </c>
      <c r="U15" s="23">
        <f t="shared" si="0"/>
        <v>654</v>
      </c>
      <c r="V15" s="16"/>
      <c r="W15" s="104"/>
      <c r="X15" s="104"/>
      <c r="Y15" s="110"/>
    </row>
    <row r="16" spans="1:25" s="25" customFormat="1">
      <c r="A16" s="21">
        <v>22</v>
      </c>
      <c r="B16" t="s">
        <v>177</v>
      </c>
      <c r="C16" t="s">
        <v>13</v>
      </c>
      <c r="D16">
        <v>60439</v>
      </c>
      <c r="E16">
        <v>425823</v>
      </c>
      <c r="F16">
        <v>7.0408520000000001</v>
      </c>
      <c r="G16">
        <v>7</v>
      </c>
      <c r="H16">
        <v>91.296000000000006</v>
      </c>
      <c r="I16">
        <v>21.5</v>
      </c>
      <c r="J16">
        <v>13.5</v>
      </c>
      <c r="K16">
        <v>56.2</v>
      </c>
      <c r="L16">
        <v>1.0125999999999999</v>
      </c>
      <c r="M16">
        <v>86.62</v>
      </c>
      <c r="N16">
        <v>94.132999999999996</v>
      </c>
      <c r="O16">
        <v>87.742000000000004</v>
      </c>
      <c r="P16">
        <v>19.7</v>
      </c>
      <c r="Q16">
        <v>24.1</v>
      </c>
      <c r="R16">
        <v>22.1</v>
      </c>
      <c r="S16">
        <v>5.37</v>
      </c>
      <c r="T16" s="22">
        <v>21</v>
      </c>
      <c r="U16" s="23">
        <f t="shared" si="0"/>
        <v>296</v>
      </c>
      <c r="V16" s="24">
        <v>22</v>
      </c>
      <c r="W16" s="104"/>
      <c r="X16" s="104"/>
      <c r="Y16" s="110"/>
    </row>
    <row r="17" spans="1:25">
      <c r="A17" s="16">
        <v>21</v>
      </c>
      <c r="B17" t="s">
        <v>178</v>
      </c>
      <c r="C17" t="s">
        <v>13</v>
      </c>
      <c r="D17">
        <v>60143</v>
      </c>
      <c r="E17">
        <v>425782</v>
      </c>
      <c r="F17">
        <v>7.2934020000000004</v>
      </c>
      <c r="G17">
        <v>7</v>
      </c>
      <c r="H17">
        <v>91.311999999999998</v>
      </c>
      <c r="I17">
        <v>21.8</v>
      </c>
      <c r="J17">
        <v>15</v>
      </c>
      <c r="K17">
        <v>57.4</v>
      </c>
      <c r="L17">
        <v>1.0133000000000001</v>
      </c>
      <c r="M17">
        <v>88.504000000000005</v>
      </c>
      <c r="N17">
        <v>93.507000000000005</v>
      </c>
      <c r="O17">
        <v>90.686000000000007</v>
      </c>
      <c r="P17">
        <v>19.399999999999999</v>
      </c>
      <c r="Q17">
        <v>27.1</v>
      </c>
      <c r="R17">
        <v>20.5</v>
      </c>
      <c r="S17">
        <v>5.36</v>
      </c>
      <c r="T17" s="16">
        <v>20</v>
      </c>
      <c r="U17" s="23">
        <f t="shared" si="0"/>
        <v>339</v>
      </c>
      <c r="V17" s="16"/>
      <c r="W17" s="104"/>
      <c r="X17" s="104"/>
      <c r="Y17" s="110"/>
    </row>
    <row r="18" spans="1:25">
      <c r="A18" s="16">
        <v>20</v>
      </c>
      <c r="B18" t="s">
        <v>179</v>
      </c>
      <c r="C18" t="s">
        <v>13</v>
      </c>
      <c r="D18">
        <v>59804</v>
      </c>
      <c r="E18">
        <v>425736</v>
      </c>
      <c r="F18">
        <v>7.2362219999999997</v>
      </c>
      <c r="G18">
        <v>7</v>
      </c>
      <c r="H18">
        <v>89.965999999999994</v>
      </c>
      <c r="I18">
        <v>23.5</v>
      </c>
      <c r="J18">
        <v>29.4</v>
      </c>
      <c r="K18">
        <v>70.3</v>
      </c>
      <c r="L18">
        <v>1.0128999999999999</v>
      </c>
      <c r="M18">
        <v>86.585999999999999</v>
      </c>
      <c r="N18">
        <v>93.308000000000007</v>
      </c>
      <c r="O18">
        <v>90.566000000000003</v>
      </c>
      <c r="P18">
        <v>20.7</v>
      </c>
      <c r="Q18">
        <v>26.4</v>
      </c>
      <c r="R18">
        <v>22.4</v>
      </c>
      <c r="S18">
        <v>5.37</v>
      </c>
      <c r="T18" s="16">
        <v>19</v>
      </c>
      <c r="U18" s="23">
        <f t="shared" si="0"/>
        <v>694</v>
      </c>
      <c r="V18" s="16"/>
      <c r="W18" s="104"/>
      <c r="X18" s="104"/>
      <c r="Y18" s="110"/>
    </row>
    <row r="19" spans="1:25">
      <c r="A19" s="16">
        <v>19</v>
      </c>
      <c r="B19" t="s">
        <v>180</v>
      </c>
      <c r="C19" t="s">
        <v>13</v>
      </c>
      <c r="D19">
        <v>59110</v>
      </c>
      <c r="E19">
        <v>425639</v>
      </c>
      <c r="F19">
        <v>7.1790979999999998</v>
      </c>
      <c r="G19">
        <v>7</v>
      </c>
      <c r="H19">
        <v>88.709000000000003</v>
      </c>
      <c r="I19">
        <v>23.2</v>
      </c>
      <c r="J19">
        <v>29.5</v>
      </c>
      <c r="K19">
        <v>69.8</v>
      </c>
      <c r="L19">
        <v>1.0129999999999999</v>
      </c>
      <c r="M19">
        <v>86.259</v>
      </c>
      <c r="N19">
        <v>91.054000000000002</v>
      </c>
      <c r="O19">
        <v>89.251000000000005</v>
      </c>
      <c r="P19">
        <v>20</v>
      </c>
      <c r="Q19">
        <v>26.2</v>
      </c>
      <c r="R19">
        <v>20.9</v>
      </c>
      <c r="S19">
        <v>5.36</v>
      </c>
      <c r="T19" s="16">
        <v>18</v>
      </c>
      <c r="U19" s="23">
        <f t="shared" si="0"/>
        <v>697</v>
      </c>
      <c r="V19" s="16"/>
      <c r="W19" s="104"/>
      <c r="X19" s="104"/>
      <c r="Y19" s="110"/>
    </row>
    <row r="20" spans="1:25">
      <c r="A20" s="16">
        <v>18</v>
      </c>
      <c r="B20" t="s">
        <v>181</v>
      </c>
      <c r="C20" t="s">
        <v>13</v>
      </c>
      <c r="D20">
        <v>58413</v>
      </c>
      <c r="E20">
        <v>425540</v>
      </c>
      <c r="F20">
        <v>7.0028230000000002</v>
      </c>
      <c r="G20">
        <v>7</v>
      </c>
      <c r="H20">
        <v>89.063999999999993</v>
      </c>
      <c r="I20">
        <v>23.2</v>
      </c>
      <c r="J20">
        <v>29.6</v>
      </c>
      <c r="K20">
        <v>73.900000000000006</v>
      </c>
      <c r="L20">
        <v>1.0124</v>
      </c>
      <c r="M20">
        <v>86.257999999999996</v>
      </c>
      <c r="N20">
        <v>90.953999999999994</v>
      </c>
      <c r="O20">
        <v>87.363</v>
      </c>
      <c r="P20">
        <v>20.3</v>
      </c>
      <c r="Q20">
        <v>26.3</v>
      </c>
      <c r="R20">
        <v>22.5</v>
      </c>
      <c r="S20">
        <v>5.37</v>
      </c>
      <c r="T20" s="16">
        <v>17</v>
      </c>
      <c r="U20" s="23">
        <f t="shared" si="0"/>
        <v>703</v>
      </c>
      <c r="V20" s="16"/>
      <c r="W20" s="108"/>
      <c r="X20" s="108"/>
      <c r="Y20" s="106"/>
    </row>
    <row r="21" spans="1:25">
      <c r="A21" s="16">
        <v>17</v>
      </c>
      <c r="B21" t="s">
        <v>182</v>
      </c>
      <c r="C21" t="s">
        <v>13</v>
      </c>
      <c r="D21">
        <v>57710</v>
      </c>
      <c r="E21">
        <v>425441</v>
      </c>
      <c r="F21">
        <v>7.1180830000000004</v>
      </c>
      <c r="G21">
        <v>7</v>
      </c>
      <c r="H21">
        <v>92.680999999999997</v>
      </c>
      <c r="I21">
        <v>21.7</v>
      </c>
      <c r="J21">
        <v>9</v>
      </c>
      <c r="K21">
        <v>66.7</v>
      </c>
      <c r="L21">
        <v>1.0126999999999999</v>
      </c>
      <c r="M21">
        <v>88.259</v>
      </c>
      <c r="N21">
        <v>94.951999999999998</v>
      </c>
      <c r="O21">
        <v>88.796000000000006</v>
      </c>
      <c r="P21">
        <v>18.100000000000001</v>
      </c>
      <c r="Q21">
        <v>25.8</v>
      </c>
      <c r="R21">
        <v>22</v>
      </c>
      <c r="S21">
        <v>5.37</v>
      </c>
      <c r="T21" s="16">
        <v>16</v>
      </c>
      <c r="U21" s="23">
        <f t="shared" si="0"/>
        <v>196</v>
      </c>
      <c r="V21" s="16"/>
      <c r="W21" s="103"/>
      <c r="X21" s="103"/>
      <c r="Y21" s="106"/>
    </row>
    <row r="22" spans="1:25">
      <c r="A22" s="16">
        <v>16</v>
      </c>
      <c r="B22" t="s">
        <v>183</v>
      </c>
      <c r="C22" t="s">
        <v>13</v>
      </c>
      <c r="D22">
        <v>57514</v>
      </c>
      <c r="E22">
        <v>425414</v>
      </c>
      <c r="F22">
        <v>7.6340969999999997</v>
      </c>
      <c r="G22">
        <v>7</v>
      </c>
      <c r="H22">
        <v>93.671000000000006</v>
      </c>
      <c r="I22">
        <v>21.5</v>
      </c>
      <c r="J22">
        <v>16.899999999999999</v>
      </c>
      <c r="K22">
        <v>71.3</v>
      </c>
      <c r="L22">
        <v>1.0144</v>
      </c>
      <c r="M22">
        <v>89.948999999999998</v>
      </c>
      <c r="N22">
        <v>95.436000000000007</v>
      </c>
      <c r="O22">
        <v>94.463999999999999</v>
      </c>
      <c r="P22">
        <v>17.3</v>
      </c>
      <c r="Q22">
        <v>26.1</v>
      </c>
      <c r="R22">
        <v>18.100000000000001</v>
      </c>
      <c r="S22">
        <v>5.37</v>
      </c>
      <c r="T22" s="16">
        <v>15</v>
      </c>
      <c r="U22" s="23">
        <f t="shared" si="0"/>
        <v>387</v>
      </c>
      <c r="V22" s="16"/>
      <c r="W22" s="103"/>
      <c r="X22" s="103"/>
      <c r="Y22" s="106"/>
    </row>
    <row r="23" spans="1:25" s="25" customFormat="1">
      <c r="A23" s="21">
        <v>15</v>
      </c>
      <c r="B23" t="s">
        <v>184</v>
      </c>
      <c r="C23" t="s">
        <v>13</v>
      </c>
      <c r="D23">
        <v>57127</v>
      </c>
      <c r="E23">
        <v>425362</v>
      </c>
      <c r="F23">
        <v>7.260923</v>
      </c>
      <c r="G23">
        <v>7</v>
      </c>
      <c r="H23">
        <v>92.471000000000004</v>
      </c>
      <c r="I23">
        <v>21.9</v>
      </c>
      <c r="J23">
        <v>15.5</v>
      </c>
      <c r="K23">
        <v>58.9</v>
      </c>
      <c r="L23">
        <v>1.0130999999999999</v>
      </c>
      <c r="M23">
        <v>90.465000000000003</v>
      </c>
      <c r="N23">
        <v>94.066999999999993</v>
      </c>
      <c r="O23">
        <v>90.465000000000003</v>
      </c>
      <c r="P23">
        <v>19.2</v>
      </c>
      <c r="Q23">
        <v>25.4</v>
      </c>
      <c r="R23">
        <v>21.2</v>
      </c>
      <c r="S23">
        <v>5.37</v>
      </c>
      <c r="T23" s="22">
        <v>14</v>
      </c>
      <c r="U23" s="23">
        <f t="shared" si="0"/>
        <v>352</v>
      </c>
      <c r="V23" s="24">
        <v>15</v>
      </c>
      <c r="W23" s="103"/>
      <c r="X23" s="103"/>
      <c r="Y23" s="106"/>
    </row>
    <row r="24" spans="1:25">
      <c r="A24" s="16">
        <v>14</v>
      </c>
      <c r="B24" t="s">
        <v>185</v>
      </c>
      <c r="C24" t="s">
        <v>13</v>
      </c>
      <c r="D24">
        <v>56775</v>
      </c>
      <c r="E24">
        <v>425314</v>
      </c>
      <c r="F24">
        <v>7.3611620000000002</v>
      </c>
      <c r="G24">
        <v>7</v>
      </c>
      <c r="H24">
        <v>92.066999999999993</v>
      </c>
      <c r="I24">
        <v>22.1</v>
      </c>
      <c r="J24">
        <v>12.5</v>
      </c>
      <c r="K24">
        <v>64.599999999999994</v>
      </c>
      <c r="L24">
        <v>1.0133000000000001</v>
      </c>
      <c r="M24">
        <v>89.144999999999996</v>
      </c>
      <c r="N24">
        <v>94.033000000000001</v>
      </c>
      <c r="O24">
        <v>92.022000000000006</v>
      </c>
      <c r="P24">
        <v>20</v>
      </c>
      <c r="Q24">
        <v>25</v>
      </c>
      <c r="R24">
        <v>21.6</v>
      </c>
      <c r="S24">
        <v>5.38</v>
      </c>
      <c r="T24" s="16">
        <v>13</v>
      </c>
      <c r="U24" s="23">
        <f>D24-D25</f>
        <v>277</v>
      </c>
      <c r="V24" s="16"/>
      <c r="W24" s="103"/>
      <c r="X24" s="103"/>
      <c r="Y24" s="106"/>
    </row>
    <row r="25" spans="1:25">
      <c r="A25" s="16">
        <v>13</v>
      </c>
      <c r="B25" t="s">
        <v>186</v>
      </c>
      <c r="C25" t="s">
        <v>13</v>
      </c>
      <c r="D25">
        <v>56498</v>
      </c>
      <c r="E25">
        <v>425276</v>
      </c>
      <c r="F25">
        <v>7.3015189999999999</v>
      </c>
      <c r="G25">
        <v>7</v>
      </c>
      <c r="H25">
        <v>91.007000000000005</v>
      </c>
      <c r="I25">
        <v>22.8</v>
      </c>
      <c r="J25">
        <v>28.6</v>
      </c>
      <c r="K25">
        <v>67.400000000000006</v>
      </c>
      <c r="L25">
        <v>1.0133000000000001</v>
      </c>
      <c r="M25">
        <v>87.09</v>
      </c>
      <c r="N25">
        <v>93.88</v>
      </c>
      <c r="O25">
        <v>90.917000000000002</v>
      </c>
      <c r="P25">
        <v>19.399999999999999</v>
      </c>
      <c r="Q25">
        <v>27.5</v>
      </c>
      <c r="R25">
        <v>20.9</v>
      </c>
      <c r="S25">
        <v>5.38</v>
      </c>
      <c r="T25" s="16">
        <v>12</v>
      </c>
      <c r="U25" s="23">
        <f>D25-D26</f>
        <v>672</v>
      </c>
      <c r="V25" s="16"/>
      <c r="W25" s="103"/>
      <c r="X25" s="103"/>
      <c r="Y25" s="106"/>
    </row>
    <row r="26" spans="1:25">
      <c r="A26" s="16">
        <v>12</v>
      </c>
      <c r="B26" t="s">
        <v>187</v>
      </c>
      <c r="C26" t="s">
        <v>13</v>
      </c>
      <c r="D26">
        <v>55826</v>
      </c>
      <c r="E26">
        <v>425183</v>
      </c>
      <c r="F26">
        <v>7.1158400000000004</v>
      </c>
      <c r="G26">
        <v>7</v>
      </c>
      <c r="H26">
        <v>89.384</v>
      </c>
      <c r="I26">
        <v>23</v>
      </c>
      <c r="J26">
        <v>30.7</v>
      </c>
      <c r="K26">
        <v>68.2</v>
      </c>
      <c r="L26">
        <v>1.0128999999999999</v>
      </c>
      <c r="M26">
        <v>86.322999999999993</v>
      </c>
      <c r="N26">
        <v>92.736999999999995</v>
      </c>
      <c r="O26">
        <v>88.28</v>
      </c>
      <c r="P26">
        <v>20.100000000000001</v>
      </c>
      <c r="Q26">
        <v>27.4</v>
      </c>
      <c r="R26">
        <v>20.7</v>
      </c>
      <c r="S26">
        <v>5.38</v>
      </c>
      <c r="T26" s="16">
        <v>11</v>
      </c>
      <c r="U26" s="23">
        <f t="shared" si="0"/>
        <v>727</v>
      </c>
      <c r="V26" s="16"/>
      <c r="W26" s="107"/>
      <c r="X26" s="103"/>
      <c r="Y26" s="106"/>
    </row>
    <row r="27" spans="1:25">
      <c r="A27" s="16">
        <v>11</v>
      </c>
      <c r="B27" t="s">
        <v>188</v>
      </c>
      <c r="C27" t="s">
        <v>13</v>
      </c>
      <c r="D27">
        <v>55099</v>
      </c>
      <c r="E27">
        <v>425082</v>
      </c>
      <c r="F27">
        <v>7.2382900000000001</v>
      </c>
      <c r="G27">
        <v>7</v>
      </c>
      <c r="H27">
        <v>89.837000000000003</v>
      </c>
      <c r="I27">
        <v>22.6</v>
      </c>
      <c r="J27">
        <v>28.2</v>
      </c>
      <c r="K27">
        <v>63.5</v>
      </c>
      <c r="L27">
        <v>1.0130999999999999</v>
      </c>
      <c r="M27">
        <v>85.65</v>
      </c>
      <c r="N27">
        <v>92.966999999999999</v>
      </c>
      <c r="O27">
        <v>89.994</v>
      </c>
      <c r="P27">
        <v>19.5</v>
      </c>
      <c r="Q27">
        <v>26.1</v>
      </c>
      <c r="R27">
        <v>20.7</v>
      </c>
      <c r="S27">
        <v>5.38</v>
      </c>
      <c r="T27" s="16">
        <v>10</v>
      </c>
      <c r="U27" s="23">
        <f t="shared" si="0"/>
        <v>664</v>
      </c>
      <c r="V27" s="16"/>
      <c r="W27" s="107"/>
      <c r="X27" s="103"/>
      <c r="Y27" s="106"/>
    </row>
    <row r="28" spans="1:25">
      <c r="A28" s="16">
        <v>10</v>
      </c>
      <c r="B28" t="s">
        <v>189</v>
      </c>
      <c r="C28" t="s">
        <v>13</v>
      </c>
      <c r="D28">
        <v>54435</v>
      </c>
      <c r="E28">
        <v>424989</v>
      </c>
      <c r="F28">
        <v>7.1242989999999997</v>
      </c>
      <c r="G28">
        <v>7</v>
      </c>
      <c r="H28">
        <v>89.221999999999994</v>
      </c>
      <c r="I28">
        <v>22.9</v>
      </c>
      <c r="J28">
        <v>31.5</v>
      </c>
      <c r="K28">
        <v>68.7</v>
      </c>
      <c r="L28">
        <v>1.0127999999999999</v>
      </c>
      <c r="M28">
        <v>85.805999999999997</v>
      </c>
      <c r="N28">
        <v>91.783000000000001</v>
      </c>
      <c r="O28">
        <v>88.652000000000001</v>
      </c>
      <c r="P28">
        <v>20.100000000000001</v>
      </c>
      <c r="Q28">
        <v>27.3</v>
      </c>
      <c r="R28">
        <v>21.4</v>
      </c>
      <c r="S28">
        <v>5.38</v>
      </c>
      <c r="T28" s="16">
        <v>9</v>
      </c>
      <c r="U28" s="23">
        <f t="shared" si="0"/>
        <v>744</v>
      </c>
      <c r="V28" s="16"/>
      <c r="W28" s="107"/>
      <c r="X28" s="103"/>
      <c r="Y28" s="106"/>
    </row>
    <row r="29" spans="1:25">
      <c r="A29" s="16">
        <v>9</v>
      </c>
      <c r="B29" t="s">
        <v>190</v>
      </c>
      <c r="C29" t="s">
        <v>13</v>
      </c>
      <c r="D29">
        <v>53691</v>
      </c>
      <c r="E29">
        <v>424884</v>
      </c>
      <c r="F29">
        <v>7.2280239999999996</v>
      </c>
      <c r="G29">
        <v>7</v>
      </c>
      <c r="H29">
        <v>89.483000000000004</v>
      </c>
      <c r="I29">
        <v>22.2</v>
      </c>
      <c r="J29">
        <v>30.7</v>
      </c>
      <c r="K29">
        <v>61.2</v>
      </c>
      <c r="L29">
        <v>1.0130999999999999</v>
      </c>
      <c r="M29">
        <v>86.272999999999996</v>
      </c>
      <c r="N29">
        <v>92.375</v>
      </c>
      <c r="O29">
        <v>90.055000000000007</v>
      </c>
      <c r="P29">
        <v>19.600000000000001</v>
      </c>
      <c r="Q29">
        <v>25.1</v>
      </c>
      <c r="R29">
        <v>21.3</v>
      </c>
      <c r="S29">
        <v>5.38</v>
      </c>
      <c r="T29" s="16">
        <v>8</v>
      </c>
      <c r="U29" s="23">
        <f t="shared" si="0"/>
        <v>723</v>
      </c>
      <c r="V29" s="16"/>
      <c r="W29" s="112"/>
      <c r="X29" s="112"/>
      <c r="Y29" s="106"/>
    </row>
    <row r="30" spans="1:25" s="25" customFormat="1">
      <c r="A30" s="21">
        <v>8</v>
      </c>
      <c r="B30" t="s">
        <v>146</v>
      </c>
      <c r="C30" t="s">
        <v>13</v>
      </c>
      <c r="D30">
        <v>52968</v>
      </c>
      <c r="E30">
        <v>424783</v>
      </c>
      <c r="F30">
        <v>7.1530339999999999</v>
      </c>
      <c r="G30">
        <v>7</v>
      </c>
      <c r="H30">
        <v>92.43</v>
      </c>
      <c r="I30">
        <v>22</v>
      </c>
      <c r="J30">
        <v>17.399999999999999</v>
      </c>
      <c r="K30">
        <v>60.3</v>
      </c>
      <c r="L30">
        <v>1.0128999999999999</v>
      </c>
      <c r="M30">
        <v>87.433000000000007</v>
      </c>
      <c r="N30">
        <v>94.414000000000001</v>
      </c>
      <c r="O30">
        <v>89.120999999999995</v>
      </c>
      <c r="P30">
        <v>19.399999999999999</v>
      </c>
      <c r="Q30">
        <v>26</v>
      </c>
      <c r="R30">
        <v>21.6</v>
      </c>
      <c r="S30">
        <v>5.38</v>
      </c>
      <c r="T30" s="22">
        <v>7</v>
      </c>
      <c r="U30" s="23">
        <f t="shared" si="0"/>
        <v>401</v>
      </c>
      <c r="V30" s="24">
        <v>8</v>
      </c>
      <c r="W30" s="112"/>
      <c r="X30" s="112"/>
      <c r="Y30" s="106"/>
    </row>
    <row r="31" spans="1:25">
      <c r="A31" s="16">
        <v>7</v>
      </c>
      <c r="B31" t="s">
        <v>147</v>
      </c>
      <c r="C31" t="s">
        <v>13</v>
      </c>
      <c r="D31">
        <v>52567</v>
      </c>
      <c r="E31">
        <v>424729</v>
      </c>
      <c r="F31">
        <v>7.4688439999999998</v>
      </c>
      <c r="G31">
        <v>7</v>
      </c>
      <c r="H31">
        <v>92.622</v>
      </c>
      <c r="I31">
        <v>22.5</v>
      </c>
      <c r="J31">
        <v>19.8</v>
      </c>
      <c r="K31">
        <v>70</v>
      </c>
      <c r="L31">
        <v>1.0137</v>
      </c>
      <c r="M31">
        <v>91.302999999999997</v>
      </c>
      <c r="N31">
        <v>94.221999999999994</v>
      </c>
      <c r="O31">
        <v>92.92</v>
      </c>
      <c r="P31">
        <v>18.3</v>
      </c>
      <c r="Q31">
        <v>27.5</v>
      </c>
      <c r="R31">
        <v>20</v>
      </c>
      <c r="S31">
        <v>5.38</v>
      </c>
      <c r="T31" s="16">
        <v>6</v>
      </c>
      <c r="U31" s="23">
        <f t="shared" si="0"/>
        <v>462</v>
      </c>
      <c r="V31" s="5"/>
      <c r="W31" s="112"/>
      <c r="X31" s="112"/>
      <c r="Y31" s="106"/>
    </row>
    <row r="32" spans="1:25">
      <c r="A32" s="16">
        <v>6</v>
      </c>
      <c r="B32" t="s">
        <v>148</v>
      </c>
      <c r="C32" t="s">
        <v>13</v>
      </c>
      <c r="D32">
        <v>52105</v>
      </c>
      <c r="E32">
        <v>424666</v>
      </c>
      <c r="F32">
        <v>7.3467510000000003</v>
      </c>
      <c r="G32">
        <v>7</v>
      </c>
      <c r="H32">
        <v>90.067999999999998</v>
      </c>
      <c r="I32">
        <v>22</v>
      </c>
      <c r="J32">
        <v>31.6</v>
      </c>
      <c r="K32">
        <v>67.5</v>
      </c>
      <c r="L32">
        <v>1.0133000000000001</v>
      </c>
      <c r="M32">
        <v>87.394000000000005</v>
      </c>
      <c r="N32">
        <v>92.44</v>
      </c>
      <c r="O32">
        <v>91.727000000000004</v>
      </c>
      <c r="P32">
        <v>19.5</v>
      </c>
      <c r="Q32">
        <v>23.4</v>
      </c>
      <c r="R32">
        <v>21.4</v>
      </c>
      <c r="S32">
        <v>5.38</v>
      </c>
      <c r="T32" s="16">
        <v>5</v>
      </c>
      <c r="U32" s="23">
        <f t="shared" si="0"/>
        <v>743</v>
      </c>
      <c r="V32" s="5"/>
      <c r="W32" s="112"/>
      <c r="X32" s="112"/>
      <c r="Y32" s="106"/>
    </row>
    <row r="33" spans="1:25">
      <c r="A33" s="16">
        <v>5</v>
      </c>
      <c r="B33" t="s">
        <v>149</v>
      </c>
      <c r="C33" t="s">
        <v>13</v>
      </c>
      <c r="D33">
        <v>51362</v>
      </c>
      <c r="E33">
        <v>424563</v>
      </c>
      <c r="F33">
        <v>7.2358539999999998</v>
      </c>
      <c r="G33">
        <v>7</v>
      </c>
      <c r="H33">
        <v>88.997</v>
      </c>
      <c r="I33">
        <v>22</v>
      </c>
      <c r="J33">
        <v>31</v>
      </c>
      <c r="K33">
        <v>65.7</v>
      </c>
      <c r="L33">
        <v>1.0130999999999999</v>
      </c>
      <c r="M33">
        <v>85.754000000000005</v>
      </c>
      <c r="N33">
        <v>91.293999999999997</v>
      </c>
      <c r="O33">
        <v>90.147999999999996</v>
      </c>
      <c r="P33">
        <v>19.3</v>
      </c>
      <c r="Q33">
        <v>24.4</v>
      </c>
      <c r="R33">
        <v>21.2</v>
      </c>
      <c r="S33">
        <v>5.38</v>
      </c>
      <c r="T33" s="16">
        <v>4</v>
      </c>
      <c r="U33" s="23">
        <f t="shared" si="0"/>
        <v>732</v>
      </c>
      <c r="V33" s="5"/>
      <c r="W33" s="112"/>
      <c r="X33" s="112"/>
      <c r="Y33" s="106"/>
    </row>
    <row r="34" spans="1:25">
      <c r="A34" s="16">
        <v>4</v>
      </c>
      <c r="B34" t="s">
        <v>150</v>
      </c>
      <c r="C34" t="s">
        <v>13</v>
      </c>
      <c r="D34">
        <v>50630</v>
      </c>
      <c r="E34">
        <v>424460</v>
      </c>
      <c r="F34">
        <v>6.9916679999999998</v>
      </c>
      <c r="G34">
        <v>7</v>
      </c>
      <c r="H34">
        <v>89.218999999999994</v>
      </c>
      <c r="I34">
        <v>21.1</v>
      </c>
      <c r="J34">
        <v>28</v>
      </c>
      <c r="K34">
        <v>68.400000000000006</v>
      </c>
      <c r="L34">
        <v>1.0126999999999999</v>
      </c>
      <c r="M34">
        <v>86.040999999999997</v>
      </c>
      <c r="N34">
        <v>91.929000000000002</v>
      </c>
      <c r="O34">
        <v>86.353999999999999</v>
      </c>
      <c r="P34">
        <v>17.899999999999999</v>
      </c>
      <c r="Q34">
        <v>23.4</v>
      </c>
      <c r="R34">
        <v>20.100000000000001</v>
      </c>
      <c r="S34">
        <v>5.38</v>
      </c>
      <c r="T34" s="16">
        <v>3</v>
      </c>
      <c r="U34" s="23">
        <f t="shared" si="0"/>
        <v>659</v>
      </c>
      <c r="V34" s="5"/>
      <c r="W34" s="107"/>
      <c r="X34" s="103"/>
      <c r="Y34" s="106"/>
    </row>
    <row r="35" spans="1:25">
      <c r="A35" s="16">
        <v>3</v>
      </c>
      <c r="B35" t="s">
        <v>151</v>
      </c>
      <c r="C35" t="s">
        <v>13</v>
      </c>
      <c r="D35">
        <v>49971</v>
      </c>
      <c r="E35">
        <v>424368</v>
      </c>
      <c r="F35">
        <v>6.9929819999999996</v>
      </c>
      <c r="G35">
        <v>7</v>
      </c>
      <c r="H35">
        <v>90.602999999999994</v>
      </c>
      <c r="I35">
        <v>22.6</v>
      </c>
      <c r="J35">
        <v>28.8</v>
      </c>
      <c r="K35">
        <v>64.8</v>
      </c>
      <c r="L35">
        <v>1.0125</v>
      </c>
      <c r="M35">
        <v>87.028999999999996</v>
      </c>
      <c r="N35">
        <v>92.927999999999997</v>
      </c>
      <c r="O35">
        <v>87.028999999999996</v>
      </c>
      <c r="P35">
        <v>20.3</v>
      </c>
      <c r="Q35">
        <v>27</v>
      </c>
      <c r="R35">
        <v>22</v>
      </c>
      <c r="S35">
        <v>5.38</v>
      </c>
      <c r="T35" s="16">
        <v>2</v>
      </c>
      <c r="U35" s="23">
        <f t="shared" si="0"/>
        <v>679</v>
      </c>
      <c r="V35" s="5"/>
      <c r="W35" s="107"/>
      <c r="X35" s="103"/>
      <c r="Y35" s="106"/>
    </row>
    <row r="36" spans="1:25">
      <c r="A36" s="16">
        <v>2</v>
      </c>
      <c r="B36" t="s">
        <v>152</v>
      </c>
      <c r="C36" t="s">
        <v>13</v>
      </c>
      <c r="D36">
        <v>49292</v>
      </c>
      <c r="E36">
        <v>424274</v>
      </c>
      <c r="F36">
        <v>7.2330509999999997</v>
      </c>
      <c r="G36">
        <v>7</v>
      </c>
      <c r="H36">
        <v>89.846999999999994</v>
      </c>
      <c r="I36">
        <v>23.9</v>
      </c>
      <c r="J36">
        <v>28</v>
      </c>
      <c r="K36">
        <v>64.099999999999994</v>
      </c>
      <c r="L36">
        <v>1.0129999999999999</v>
      </c>
      <c r="M36">
        <v>86.721999999999994</v>
      </c>
      <c r="N36">
        <v>92.245000000000005</v>
      </c>
      <c r="O36">
        <v>90.162999999999997</v>
      </c>
      <c r="P36">
        <v>20.399999999999999</v>
      </c>
      <c r="Q36">
        <v>28.8</v>
      </c>
      <c r="R36">
        <v>21.4</v>
      </c>
      <c r="S36">
        <v>5.38</v>
      </c>
      <c r="T36" s="16">
        <v>1</v>
      </c>
      <c r="U36" s="23">
        <f t="shared" si="0"/>
        <v>657</v>
      </c>
      <c r="V36" s="5"/>
      <c r="W36" s="107"/>
      <c r="X36" s="103"/>
      <c r="Y36" s="106"/>
    </row>
    <row r="37" spans="1:25">
      <c r="A37" s="16">
        <v>1</v>
      </c>
      <c r="B37" t="s">
        <v>138</v>
      </c>
      <c r="C37" t="s">
        <v>13</v>
      </c>
      <c r="D37">
        <v>48635</v>
      </c>
      <c r="E37">
        <v>424182</v>
      </c>
      <c r="F37">
        <v>7.2447660000000003</v>
      </c>
      <c r="G37">
        <v>7</v>
      </c>
      <c r="H37">
        <v>92.119</v>
      </c>
      <c r="I37">
        <v>23.5</v>
      </c>
      <c r="J37">
        <v>13</v>
      </c>
      <c r="K37">
        <v>29</v>
      </c>
      <c r="L37">
        <v>1.0130999999999999</v>
      </c>
      <c r="M37">
        <v>88.757000000000005</v>
      </c>
      <c r="N37">
        <v>94.072999999999993</v>
      </c>
      <c r="O37">
        <v>90.248000000000005</v>
      </c>
      <c r="P37">
        <v>19.899999999999999</v>
      </c>
      <c r="Q37">
        <v>28.4</v>
      </c>
      <c r="R37">
        <v>21.2</v>
      </c>
      <c r="S37">
        <v>5.38</v>
      </c>
      <c r="T37" s="1"/>
      <c r="U37" s="26"/>
      <c r="V37" s="5"/>
      <c r="W37" s="107"/>
      <c r="X37" s="103"/>
      <c r="Y37" s="106"/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02"/>
      <c r="X38" s="202"/>
      <c r="Y38" s="20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9"/>
      <c r="X39" s="199"/>
      <c r="Y39" s="199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9"/>
      <c r="X40" s="199"/>
      <c r="Y40" s="199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9"/>
      <c r="X41" s="199"/>
      <c r="Y41" s="199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17" bestFit="1" customWidth="1"/>
    <col min="24" max="24" width="11.710937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00" t="s">
        <v>135</v>
      </c>
      <c r="X1" s="200" t="s">
        <v>136</v>
      </c>
      <c r="Y1" s="201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00"/>
      <c r="X2" s="200"/>
      <c r="Y2" s="201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00"/>
      <c r="X3" s="200"/>
      <c r="Y3" s="20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00"/>
      <c r="X4" s="200"/>
      <c r="Y4" s="20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00"/>
      <c r="X5" s="200"/>
      <c r="Y5" s="201"/>
    </row>
    <row r="6" spans="1:25">
      <c r="A6" s="21">
        <v>32</v>
      </c>
      <c r="T6" s="22">
        <v>31</v>
      </c>
      <c r="U6" s="23">
        <f>D6-D7</f>
        <v>-933644</v>
      </c>
      <c r="V6" s="24">
        <v>1</v>
      </c>
      <c r="W6" s="105"/>
      <c r="X6" s="104"/>
      <c r="Y6" s="106" t="e">
        <f t="shared" ref="Y6:Y34" si="0">((X6*100)/D6)-100</f>
        <v>#DIV/0!</v>
      </c>
    </row>
    <row r="7" spans="1:25">
      <c r="A7" s="16">
        <v>31</v>
      </c>
      <c r="D7">
        <v>933644</v>
      </c>
      <c r="T7" s="16">
        <v>30</v>
      </c>
      <c r="U7" s="23">
        <f>D7-D8</f>
        <v>1544</v>
      </c>
      <c r="V7" s="4"/>
      <c r="W7" s="104"/>
      <c r="X7" s="104"/>
      <c r="Y7" s="106">
        <f t="shared" si="0"/>
        <v>-100</v>
      </c>
    </row>
    <row r="8" spans="1:25">
      <c r="A8" s="16">
        <v>30</v>
      </c>
      <c r="D8">
        <v>932100</v>
      </c>
      <c r="T8" s="16">
        <v>29</v>
      </c>
      <c r="U8" s="23">
        <f>D8-D9</f>
        <v>1548</v>
      </c>
      <c r="V8" s="4"/>
      <c r="W8" s="104"/>
      <c r="X8" s="104"/>
      <c r="Y8" s="106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930552</v>
      </c>
      <c r="E9">
        <v>408619</v>
      </c>
      <c r="F9">
        <v>6.9784480000000002</v>
      </c>
      <c r="G9">
        <v>0</v>
      </c>
      <c r="H9">
        <v>91.033000000000001</v>
      </c>
      <c r="I9">
        <v>22.5</v>
      </c>
      <c r="J9">
        <v>48.5</v>
      </c>
      <c r="K9">
        <v>132</v>
      </c>
      <c r="L9">
        <v>1.0127999999999999</v>
      </c>
      <c r="M9">
        <v>85.620999999999995</v>
      </c>
      <c r="N9">
        <v>92.984999999999999</v>
      </c>
      <c r="O9">
        <v>85.86</v>
      </c>
      <c r="P9">
        <v>18</v>
      </c>
      <c r="Q9">
        <v>30.3</v>
      </c>
      <c r="R9">
        <v>19.2</v>
      </c>
      <c r="S9">
        <v>4.7300000000000004</v>
      </c>
      <c r="T9" s="22">
        <v>28</v>
      </c>
      <c r="U9" s="23">
        <f t="shared" ref="U9:U36" si="1">D9-D10</f>
        <v>1060</v>
      </c>
      <c r="V9" s="24">
        <v>29</v>
      </c>
      <c r="W9" s="104"/>
      <c r="X9" s="104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929492</v>
      </c>
      <c r="E10">
        <v>408473</v>
      </c>
      <c r="F10">
        <v>7.4075850000000001</v>
      </c>
      <c r="G10">
        <v>0</v>
      </c>
      <c r="H10">
        <v>90.725999999999999</v>
      </c>
      <c r="I10">
        <v>22.1</v>
      </c>
      <c r="J10">
        <v>60.6</v>
      </c>
      <c r="K10">
        <v>99.8</v>
      </c>
      <c r="L10">
        <v>1.0135000000000001</v>
      </c>
      <c r="M10">
        <v>87.965000000000003</v>
      </c>
      <c r="N10">
        <v>94.227000000000004</v>
      </c>
      <c r="O10">
        <v>92.247</v>
      </c>
      <c r="P10">
        <v>17.5</v>
      </c>
      <c r="Q10">
        <v>29.3</v>
      </c>
      <c r="R10">
        <v>20.5</v>
      </c>
      <c r="S10">
        <v>4.74</v>
      </c>
      <c r="T10" s="16">
        <v>27</v>
      </c>
      <c r="U10" s="23">
        <f t="shared" si="1"/>
        <v>1372</v>
      </c>
      <c r="V10" s="16"/>
      <c r="W10" s="104"/>
      <c r="X10" s="104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928120</v>
      </c>
      <c r="E11">
        <v>408283</v>
      </c>
      <c r="F11">
        <v>7.2216480000000001</v>
      </c>
      <c r="G11">
        <v>0</v>
      </c>
      <c r="H11">
        <v>89.403999999999996</v>
      </c>
      <c r="I11">
        <v>22.3</v>
      </c>
      <c r="J11">
        <v>64.599999999999994</v>
      </c>
      <c r="K11">
        <v>116.5</v>
      </c>
      <c r="L11">
        <v>1.0134000000000001</v>
      </c>
      <c r="M11">
        <v>86.513999999999996</v>
      </c>
      <c r="N11">
        <v>92.843999999999994</v>
      </c>
      <c r="O11">
        <v>88.963999999999999</v>
      </c>
      <c r="P11">
        <v>17.399999999999999</v>
      </c>
      <c r="Q11">
        <v>28.9</v>
      </c>
      <c r="R11">
        <v>18.5</v>
      </c>
      <c r="S11">
        <v>4.7300000000000004</v>
      </c>
      <c r="T11" s="16">
        <v>26</v>
      </c>
      <c r="U11" s="23">
        <f t="shared" si="1"/>
        <v>1452</v>
      </c>
      <c r="V11" s="16"/>
      <c r="W11" s="104"/>
      <c r="X11" s="104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926668</v>
      </c>
      <c r="E12">
        <v>408080</v>
      </c>
      <c r="F12">
        <v>7.0488270000000002</v>
      </c>
      <c r="G12">
        <v>0</v>
      </c>
      <c r="H12">
        <v>88.561999999999998</v>
      </c>
      <c r="I12">
        <v>22.3</v>
      </c>
      <c r="J12">
        <v>64.5</v>
      </c>
      <c r="K12">
        <v>176.3</v>
      </c>
      <c r="L12">
        <v>1.0126999999999999</v>
      </c>
      <c r="M12">
        <v>85.602999999999994</v>
      </c>
      <c r="N12">
        <v>91.551000000000002</v>
      </c>
      <c r="O12">
        <v>87.381</v>
      </c>
      <c r="P12">
        <v>16.8</v>
      </c>
      <c r="Q12">
        <v>29.7</v>
      </c>
      <c r="R12">
        <v>20.8</v>
      </c>
      <c r="S12">
        <v>4.74</v>
      </c>
      <c r="T12" s="16">
        <v>25</v>
      </c>
      <c r="U12" s="23">
        <f t="shared" si="1"/>
        <v>1424</v>
      </c>
      <c r="V12" s="16"/>
      <c r="W12" s="104"/>
      <c r="X12" s="104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925244</v>
      </c>
      <c r="E13">
        <v>407879</v>
      </c>
      <c r="F13">
        <v>7.0053489999999998</v>
      </c>
      <c r="G13">
        <v>0</v>
      </c>
      <c r="H13">
        <v>89.283000000000001</v>
      </c>
      <c r="I13">
        <v>21.9</v>
      </c>
      <c r="J13">
        <v>73.5</v>
      </c>
      <c r="K13">
        <v>125.3</v>
      </c>
      <c r="L13">
        <v>1.0124</v>
      </c>
      <c r="M13">
        <v>85.575000000000003</v>
      </c>
      <c r="N13">
        <v>91.936999999999998</v>
      </c>
      <c r="O13">
        <v>87.444999999999993</v>
      </c>
      <c r="P13">
        <v>17.8</v>
      </c>
      <c r="Q13">
        <v>26.9</v>
      </c>
      <c r="R13">
        <v>22.7</v>
      </c>
      <c r="S13">
        <v>4.74</v>
      </c>
      <c r="T13" s="16">
        <v>24</v>
      </c>
      <c r="U13" s="23">
        <f t="shared" si="1"/>
        <v>1728</v>
      </c>
      <c r="V13" s="16"/>
      <c r="W13" s="104"/>
      <c r="X13" s="104"/>
      <c r="Y13" s="106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923516</v>
      </c>
      <c r="E14">
        <v>407638</v>
      </c>
      <c r="F14">
        <v>7.0912680000000003</v>
      </c>
      <c r="G14">
        <v>0</v>
      </c>
      <c r="H14">
        <v>88.042000000000002</v>
      </c>
      <c r="I14">
        <v>21.6</v>
      </c>
      <c r="J14">
        <v>63.6</v>
      </c>
      <c r="K14">
        <v>95.6</v>
      </c>
      <c r="L14">
        <v>1.0132000000000001</v>
      </c>
      <c r="M14">
        <v>84.626999999999995</v>
      </c>
      <c r="N14">
        <v>90.965999999999994</v>
      </c>
      <c r="O14">
        <v>86.941000000000003</v>
      </c>
      <c r="P14">
        <v>17.7</v>
      </c>
      <c r="Q14">
        <v>25.7</v>
      </c>
      <c r="R14">
        <v>17.899999999999999</v>
      </c>
      <c r="S14">
        <v>4.7300000000000004</v>
      </c>
      <c r="T14" s="16">
        <v>23</v>
      </c>
      <c r="U14" s="23">
        <f t="shared" si="1"/>
        <v>1475</v>
      </c>
      <c r="V14" s="16"/>
      <c r="W14" s="104"/>
      <c r="X14" s="104"/>
      <c r="Y14" s="106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922041</v>
      </c>
      <c r="E15">
        <v>407429</v>
      </c>
      <c r="F15">
        <v>7.0360849999999999</v>
      </c>
      <c r="G15">
        <v>0</v>
      </c>
      <c r="H15">
        <v>88.182000000000002</v>
      </c>
      <c r="I15">
        <v>22.3</v>
      </c>
      <c r="J15">
        <v>57.4</v>
      </c>
      <c r="K15">
        <v>147.80000000000001</v>
      </c>
      <c r="L15">
        <v>1.0128999999999999</v>
      </c>
      <c r="M15">
        <v>85.087000000000003</v>
      </c>
      <c r="N15">
        <v>90.995000000000005</v>
      </c>
      <c r="O15">
        <v>86.787999999999997</v>
      </c>
      <c r="P15">
        <v>18.899999999999999</v>
      </c>
      <c r="Q15">
        <v>28.4</v>
      </c>
      <c r="R15">
        <v>19.600000000000001</v>
      </c>
      <c r="S15">
        <v>4.74</v>
      </c>
      <c r="T15" s="16">
        <v>22</v>
      </c>
      <c r="U15" s="23">
        <f t="shared" si="1"/>
        <v>1234</v>
      </c>
      <c r="V15" s="16"/>
      <c r="W15" s="104"/>
      <c r="X15" s="104"/>
      <c r="Y15" s="106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920807</v>
      </c>
      <c r="E16">
        <v>407254</v>
      </c>
      <c r="F16">
        <v>7.0186390000000003</v>
      </c>
      <c r="G16">
        <v>0</v>
      </c>
      <c r="H16">
        <v>90.813999999999993</v>
      </c>
      <c r="I16">
        <v>22.6</v>
      </c>
      <c r="J16">
        <v>72.2</v>
      </c>
      <c r="K16">
        <v>147.19999999999999</v>
      </c>
      <c r="L16">
        <v>1.0125999999999999</v>
      </c>
      <c r="M16">
        <v>86.114999999999995</v>
      </c>
      <c r="N16">
        <v>93.81</v>
      </c>
      <c r="O16">
        <v>87.304000000000002</v>
      </c>
      <c r="P16">
        <v>19.2</v>
      </c>
      <c r="Q16">
        <v>28.2</v>
      </c>
      <c r="R16">
        <v>21.7</v>
      </c>
      <c r="S16">
        <v>4.74</v>
      </c>
      <c r="T16" s="22">
        <v>21</v>
      </c>
      <c r="U16" s="23">
        <f t="shared" si="1"/>
        <v>1562</v>
      </c>
      <c r="V16" s="24">
        <v>22</v>
      </c>
      <c r="W16" s="104"/>
      <c r="X16" s="104"/>
      <c r="Y16" s="106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919245</v>
      </c>
      <c r="E17">
        <v>407039</v>
      </c>
      <c r="F17">
        <v>7.2469669999999997</v>
      </c>
      <c r="G17">
        <v>0</v>
      </c>
      <c r="H17">
        <v>90.918000000000006</v>
      </c>
      <c r="I17">
        <v>22.1</v>
      </c>
      <c r="J17">
        <v>74.900000000000006</v>
      </c>
      <c r="K17">
        <v>155</v>
      </c>
      <c r="L17">
        <v>1.0130999999999999</v>
      </c>
      <c r="M17">
        <v>88.007999999999996</v>
      </c>
      <c r="N17">
        <v>93.245999999999995</v>
      </c>
      <c r="O17">
        <v>90.233999999999995</v>
      </c>
      <c r="P17">
        <v>19.100000000000001</v>
      </c>
      <c r="Q17">
        <v>29.3</v>
      </c>
      <c r="R17">
        <v>21.1</v>
      </c>
      <c r="S17">
        <v>4.74</v>
      </c>
      <c r="T17" s="16">
        <v>20</v>
      </c>
      <c r="U17" s="23">
        <f t="shared" si="1"/>
        <v>1628</v>
      </c>
      <c r="V17" s="16"/>
      <c r="W17" s="104"/>
      <c r="X17" s="104"/>
      <c r="Y17" s="106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917617</v>
      </c>
      <c r="E18">
        <v>406814</v>
      </c>
      <c r="F18">
        <v>7.2179039999999999</v>
      </c>
      <c r="G18">
        <v>0</v>
      </c>
      <c r="H18">
        <v>89.548000000000002</v>
      </c>
      <c r="I18">
        <v>24.2</v>
      </c>
      <c r="J18">
        <v>71.2</v>
      </c>
      <c r="K18">
        <v>156.5</v>
      </c>
      <c r="L18">
        <v>1.0129999999999999</v>
      </c>
      <c r="M18">
        <v>85.986999999999995</v>
      </c>
      <c r="N18">
        <v>93.058999999999997</v>
      </c>
      <c r="O18">
        <v>90.126000000000005</v>
      </c>
      <c r="P18">
        <v>19</v>
      </c>
      <c r="Q18">
        <v>30.5</v>
      </c>
      <c r="R18">
        <v>21.9</v>
      </c>
      <c r="S18">
        <v>4.74</v>
      </c>
      <c r="T18" s="16">
        <v>19</v>
      </c>
      <c r="U18" s="23">
        <f t="shared" si="1"/>
        <v>1539</v>
      </c>
      <c r="V18" s="16"/>
      <c r="W18" s="104"/>
      <c r="X18" s="104"/>
      <c r="Y18" s="106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916078</v>
      </c>
      <c r="E19">
        <v>406597</v>
      </c>
      <c r="F19">
        <v>7.1065480000000001</v>
      </c>
      <c r="G19">
        <v>0</v>
      </c>
      <c r="H19">
        <v>88.200999999999993</v>
      </c>
      <c r="I19">
        <v>23.3</v>
      </c>
      <c r="J19">
        <v>66.8</v>
      </c>
      <c r="K19">
        <v>161.80000000000001</v>
      </c>
      <c r="L19">
        <v>1.0126999999999999</v>
      </c>
      <c r="M19">
        <v>85.706000000000003</v>
      </c>
      <c r="N19">
        <v>90.692999999999998</v>
      </c>
      <c r="O19">
        <v>88.756</v>
      </c>
      <c r="P19">
        <v>16.899999999999999</v>
      </c>
      <c r="Q19">
        <v>29.3</v>
      </c>
      <c r="R19">
        <v>22.4</v>
      </c>
      <c r="S19">
        <v>4.75</v>
      </c>
      <c r="T19" s="16">
        <v>18</v>
      </c>
      <c r="U19" s="23">
        <f t="shared" si="1"/>
        <v>1451</v>
      </c>
      <c r="V19" s="16"/>
      <c r="W19" s="104"/>
      <c r="X19" s="104"/>
      <c r="Y19" s="106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914627</v>
      </c>
      <c r="E20">
        <v>406391</v>
      </c>
      <c r="F20">
        <v>6.9893890000000001</v>
      </c>
      <c r="G20">
        <v>0</v>
      </c>
      <c r="H20">
        <v>88.596000000000004</v>
      </c>
      <c r="I20">
        <v>23.4</v>
      </c>
      <c r="J20">
        <v>63.1</v>
      </c>
      <c r="K20">
        <v>114.6</v>
      </c>
      <c r="L20">
        <v>1.0125999999999999</v>
      </c>
      <c r="M20">
        <v>85.733000000000004</v>
      </c>
      <c r="N20">
        <v>90.596999999999994</v>
      </c>
      <c r="O20">
        <v>86.656999999999996</v>
      </c>
      <c r="P20">
        <v>19.399999999999999</v>
      </c>
      <c r="Q20">
        <v>31.3</v>
      </c>
      <c r="R20">
        <v>21.1</v>
      </c>
      <c r="S20">
        <v>4.74</v>
      </c>
      <c r="T20" s="16">
        <v>17</v>
      </c>
      <c r="U20" s="23">
        <f t="shared" si="1"/>
        <v>1424</v>
      </c>
      <c r="V20" s="16"/>
      <c r="W20" s="104"/>
      <c r="X20" s="104"/>
      <c r="Y20" s="106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913203</v>
      </c>
      <c r="E21">
        <v>406189</v>
      </c>
      <c r="F21">
        <v>7.1532030000000004</v>
      </c>
      <c r="G21">
        <v>0</v>
      </c>
      <c r="H21">
        <v>92.369</v>
      </c>
      <c r="I21">
        <v>22</v>
      </c>
      <c r="J21">
        <v>1.5</v>
      </c>
      <c r="K21">
        <v>56.6</v>
      </c>
      <c r="L21">
        <v>1.0132000000000001</v>
      </c>
      <c r="M21">
        <v>87.778000000000006</v>
      </c>
      <c r="N21">
        <v>94.703000000000003</v>
      </c>
      <c r="O21">
        <v>88.341999999999999</v>
      </c>
      <c r="P21">
        <v>14.8</v>
      </c>
      <c r="Q21">
        <v>30.6</v>
      </c>
      <c r="R21">
        <v>19.399999999999999</v>
      </c>
      <c r="S21">
        <v>4.74</v>
      </c>
      <c r="T21" s="16">
        <v>16</v>
      </c>
      <c r="U21" s="23">
        <f t="shared" si="1"/>
        <v>36</v>
      </c>
      <c r="V21" s="16"/>
      <c r="W21" s="103"/>
      <c r="X21" s="103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913167</v>
      </c>
      <c r="E22">
        <v>406184</v>
      </c>
      <c r="F22">
        <v>7.7097879999999996</v>
      </c>
      <c r="G22">
        <v>0</v>
      </c>
      <c r="H22">
        <v>93.378</v>
      </c>
      <c r="I22">
        <v>20.6</v>
      </c>
      <c r="J22">
        <v>39.5</v>
      </c>
      <c r="K22">
        <v>141.4</v>
      </c>
      <c r="L22">
        <v>1.0150999999999999</v>
      </c>
      <c r="M22">
        <v>89.445999999999998</v>
      </c>
      <c r="N22">
        <v>95.247</v>
      </c>
      <c r="O22">
        <v>94.218999999999994</v>
      </c>
      <c r="P22">
        <v>12.8</v>
      </c>
      <c r="Q22">
        <v>28</v>
      </c>
      <c r="R22">
        <v>14.7</v>
      </c>
      <c r="S22">
        <v>4.74</v>
      </c>
      <c r="T22" s="16">
        <v>15</v>
      </c>
      <c r="U22" s="23">
        <f t="shared" si="1"/>
        <v>838</v>
      </c>
      <c r="V22" s="16"/>
      <c r="W22" s="103"/>
      <c r="X22" s="103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912329</v>
      </c>
      <c r="E23">
        <v>406069</v>
      </c>
      <c r="F23">
        <v>7.2112959999999999</v>
      </c>
      <c r="G23">
        <v>0</v>
      </c>
      <c r="H23">
        <v>92.022000000000006</v>
      </c>
      <c r="I23">
        <v>22.4</v>
      </c>
      <c r="J23">
        <v>73.2</v>
      </c>
      <c r="K23">
        <v>141.9</v>
      </c>
      <c r="L23">
        <v>1.0129999999999999</v>
      </c>
      <c r="M23">
        <v>89.867000000000004</v>
      </c>
      <c r="N23">
        <v>93.777000000000001</v>
      </c>
      <c r="O23">
        <v>89.867000000000004</v>
      </c>
      <c r="P23">
        <v>18.7</v>
      </c>
      <c r="Q23">
        <v>27.6</v>
      </c>
      <c r="R23">
        <v>21.4</v>
      </c>
      <c r="S23">
        <v>4.74</v>
      </c>
      <c r="T23" s="22">
        <v>14</v>
      </c>
      <c r="U23" s="23">
        <f t="shared" si="1"/>
        <v>1589</v>
      </c>
      <c r="V23" s="24">
        <v>15</v>
      </c>
      <c r="W23" s="103"/>
      <c r="X23" s="103"/>
      <c r="Y23" s="106">
        <f t="shared" si="0"/>
        <v>-100</v>
      </c>
    </row>
    <row r="24" spans="1:25">
      <c r="A24" s="16">
        <v>14</v>
      </c>
      <c r="B24" t="s">
        <v>185</v>
      </c>
      <c r="C24" t="s">
        <v>13</v>
      </c>
      <c r="D24">
        <v>910740</v>
      </c>
      <c r="E24">
        <v>405853</v>
      </c>
      <c r="F24">
        <v>7.3263280000000002</v>
      </c>
      <c r="G24">
        <v>0</v>
      </c>
      <c r="H24">
        <v>91.644000000000005</v>
      </c>
      <c r="I24">
        <v>22.8</v>
      </c>
      <c r="J24">
        <v>69</v>
      </c>
      <c r="K24">
        <v>161.9</v>
      </c>
      <c r="L24">
        <v>1.0132000000000001</v>
      </c>
      <c r="M24">
        <v>88.5</v>
      </c>
      <c r="N24">
        <v>93.765000000000001</v>
      </c>
      <c r="O24">
        <v>91.57</v>
      </c>
      <c r="P24">
        <v>19.399999999999999</v>
      </c>
      <c r="Q24">
        <v>28</v>
      </c>
      <c r="R24">
        <v>21.7</v>
      </c>
      <c r="S24">
        <v>4.75</v>
      </c>
      <c r="T24" s="16">
        <v>13</v>
      </c>
      <c r="U24" s="23">
        <f t="shared" si="1"/>
        <v>1481</v>
      </c>
      <c r="V24" s="16"/>
      <c r="W24" s="103"/>
      <c r="X24" s="103"/>
      <c r="Y24" s="106">
        <f t="shared" si="0"/>
        <v>-100</v>
      </c>
    </row>
    <row r="25" spans="1:25">
      <c r="A25" s="16">
        <v>13</v>
      </c>
      <c r="B25" t="s">
        <v>186</v>
      </c>
      <c r="C25" t="s">
        <v>13</v>
      </c>
      <c r="D25">
        <v>909259</v>
      </c>
      <c r="E25">
        <v>405650</v>
      </c>
      <c r="F25">
        <v>7.275868</v>
      </c>
      <c r="G25">
        <v>0</v>
      </c>
      <c r="H25">
        <v>90.628</v>
      </c>
      <c r="I25">
        <v>22.4</v>
      </c>
      <c r="J25">
        <v>61.2</v>
      </c>
      <c r="K25">
        <v>162.19999999999999</v>
      </c>
      <c r="L25">
        <v>1.0133000000000001</v>
      </c>
      <c r="M25">
        <v>86.4</v>
      </c>
      <c r="N25">
        <v>93.644000000000005</v>
      </c>
      <c r="O25">
        <v>90.44</v>
      </c>
      <c r="P25">
        <v>18.100000000000001</v>
      </c>
      <c r="Q25">
        <v>28.6</v>
      </c>
      <c r="R25">
        <v>20.5</v>
      </c>
      <c r="S25">
        <v>4.74</v>
      </c>
      <c r="T25" s="16">
        <v>12</v>
      </c>
      <c r="U25" s="23">
        <f t="shared" si="1"/>
        <v>1293</v>
      </c>
      <c r="V25" s="16"/>
      <c r="W25" s="103"/>
      <c r="X25" s="103"/>
      <c r="Y25" s="106">
        <f t="shared" si="0"/>
        <v>-100</v>
      </c>
    </row>
    <row r="26" spans="1:25">
      <c r="A26" s="16">
        <v>12</v>
      </c>
      <c r="B26" t="s">
        <v>187</v>
      </c>
      <c r="C26" t="s">
        <v>13</v>
      </c>
      <c r="D26">
        <v>907966</v>
      </c>
      <c r="E26">
        <v>405471</v>
      </c>
      <c r="F26">
        <v>7.117407</v>
      </c>
      <c r="G26">
        <v>0</v>
      </c>
      <c r="H26">
        <v>88.938999999999993</v>
      </c>
      <c r="I26">
        <v>22.9</v>
      </c>
      <c r="J26">
        <v>50.4</v>
      </c>
      <c r="K26">
        <v>122.1</v>
      </c>
      <c r="L26">
        <v>1.0130999999999999</v>
      </c>
      <c r="M26">
        <v>85.783000000000001</v>
      </c>
      <c r="N26">
        <v>92.501000000000005</v>
      </c>
      <c r="O26">
        <v>87.753</v>
      </c>
      <c r="P26">
        <v>15.9</v>
      </c>
      <c r="Q26">
        <v>30.3</v>
      </c>
      <c r="R26">
        <v>19.100000000000001</v>
      </c>
      <c r="S26">
        <v>4.74</v>
      </c>
      <c r="T26" s="16">
        <v>11</v>
      </c>
      <c r="U26" s="23">
        <f t="shared" si="1"/>
        <v>1074</v>
      </c>
      <c r="V26" s="16"/>
      <c r="W26" s="107"/>
      <c r="X26" s="103"/>
      <c r="Y26" s="106">
        <f t="shared" si="0"/>
        <v>-100</v>
      </c>
    </row>
    <row r="27" spans="1:25">
      <c r="A27" s="16">
        <v>11</v>
      </c>
      <c r="B27" t="s">
        <v>188</v>
      </c>
      <c r="C27" t="s">
        <v>13</v>
      </c>
      <c r="D27">
        <v>906892</v>
      </c>
      <c r="E27">
        <v>405320</v>
      </c>
      <c r="F27">
        <v>7.2555709999999998</v>
      </c>
      <c r="G27">
        <v>0</v>
      </c>
      <c r="H27">
        <v>89.421000000000006</v>
      </c>
      <c r="I27">
        <v>23.1</v>
      </c>
      <c r="J27">
        <v>65.8</v>
      </c>
      <c r="K27">
        <v>122</v>
      </c>
      <c r="L27">
        <v>1.0134000000000001</v>
      </c>
      <c r="M27">
        <v>85.019000000000005</v>
      </c>
      <c r="N27">
        <v>92.664000000000001</v>
      </c>
      <c r="O27">
        <v>89.713999999999999</v>
      </c>
      <c r="P27">
        <v>17.8</v>
      </c>
      <c r="Q27">
        <v>30.4</v>
      </c>
      <c r="R27">
        <v>19.3</v>
      </c>
      <c r="S27">
        <v>4.75</v>
      </c>
      <c r="T27" s="16">
        <v>10</v>
      </c>
      <c r="U27" s="23">
        <f t="shared" si="1"/>
        <v>1442</v>
      </c>
      <c r="V27" s="16"/>
      <c r="W27" s="107"/>
      <c r="X27" s="103"/>
      <c r="Y27" s="106">
        <f t="shared" si="0"/>
        <v>-100</v>
      </c>
    </row>
    <row r="28" spans="1:25">
      <c r="A28" s="16">
        <v>10</v>
      </c>
      <c r="B28" t="s">
        <v>189</v>
      </c>
      <c r="C28" t="s">
        <v>13</v>
      </c>
      <c r="D28">
        <v>905450</v>
      </c>
      <c r="E28">
        <v>405118</v>
      </c>
      <c r="F28">
        <v>7.0464549999999999</v>
      </c>
      <c r="G28">
        <v>0</v>
      </c>
      <c r="H28">
        <v>88.757999999999996</v>
      </c>
      <c r="I28">
        <v>23</v>
      </c>
      <c r="J28">
        <v>70.5</v>
      </c>
      <c r="K28">
        <v>176.8</v>
      </c>
      <c r="L28">
        <v>1.0125</v>
      </c>
      <c r="M28">
        <v>85.123999999999995</v>
      </c>
      <c r="N28">
        <v>91.384</v>
      </c>
      <c r="O28">
        <v>88.159000000000006</v>
      </c>
      <c r="P28">
        <v>19</v>
      </c>
      <c r="Q28">
        <v>29.6</v>
      </c>
      <c r="R28">
        <v>23.1</v>
      </c>
      <c r="S28">
        <v>4.76</v>
      </c>
      <c r="T28" s="16">
        <v>9</v>
      </c>
      <c r="U28" s="23">
        <f t="shared" si="1"/>
        <v>1558</v>
      </c>
      <c r="V28" s="16"/>
      <c r="W28" s="107"/>
      <c r="X28" s="103"/>
      <c r="Y28" s="106">
        <f t="shared" si="0"/>
        <v>-100</v>
      </c>
    </row>
    <row r="29" spans="1:25">
      <c r="A29" s="16">
        <v>9</v>
      </c>
      <c r="B29" t="s">
        <v>190</v>
      </c>
      <c r="C29" t="s">
        <v>13</v>
      </c>
      <c r="D29">
        <v>903892</v>
      </c>
      <c r="E29">
        <v>404898</v>
      </c>
      <c r="F29">
        <v>7.2036600000000002</v>
      </c>
      <c r="G29">
        <v>0</v>
      </c>
      <c r="H29">
        <v>89.04</v>
      </c>
      <c r="I29">
        <v>22.4</v>
      </c>
      <c r="J29">
        <v>67.599999999999994</v>
      </c>
      <c r="K29">
        <v>154.30000000000001</v>
      </c>
      <c r="L29">
        <v>1.0129999999999999</v>
      </c>
      <c r="M29">
        <v>85.620999999999995</v>
      </c>
      <c r="N29">
        <v>92.097999999999999</v>
      </c>
      <c r="O29">
        <v>89.688999999999993</v>
      </c>
      <c r="P29">
        <v>19</v>
      </c>
      <c r="Q29">
        <v>27.6</v>
      </c>
      <c r="R29">
        <v>21.2</v>
      </c>
      <c r="S29">
        <v>4.75</v>
      </c>
      <c r="T29" s="16">
        <v>8</v>
      </c>
      <c r="U29" s="23">
        <f t="shared" si="1"/>
        <v>1462</v>
      </c>
      <c r="V29" s="16"/>
      <c r="W29" s="107">
        <v>41891.387615740743</v>
      </c>
      <c r="X29" s="103">
        <v>903892</v>
      </c>
      <c r="Y29" s="106">
        <f t="shared" si="0"/>
        <v>0</v>
      </c>
    </row>
    <row r="30" spans="1:25" s="25" customFormat="1">
      <c r="A30" s="21">
        <v>8</v>
      </c>
      <c r="B30" t="s">
        <v>146</v>
      </c>
      <c r="C30" t="s">
        <v>13</v>
      </c>
      <c r="D30">
        <v>902430</v>
      </c>
      <c r="E30">
        <v>404693</v>
      </c>
      <c r="F30">
        <v>7.128444</v>
      </c>
      <c r="G30">
        <v>0</v>
      </c>
      <c r="H30">
        <v>92.058000000000007</v>
      </c>
      <c r="I30">
        <v>22.4</v>
      </c>
      <c r="J30">
        <v>73.5</v>
      </c>
      <c r="K30">
        <v>206.7</v>
      </c>
      <c r="L30">
        <v>1.0127999999999999</v>
      </c>
      <c r="M30">
        <v>86.897999999999996</v>
      </c>
      <c r="N30">
        <v>94.174000000000007</v>
      </c>
      <c r="O30">
        <v>88.683000000000007</v>
      </c>
      <c r="P30">
        <v>18.7</v>
      </c>
      <c r="Q30">
        <v>27.2</v>
      </c>
      <c r="R30">
        <v>21.3</v>
      </c>
      <c r="S30">
        <v>4.7699999999999996</v>
      </c>
      <c r="T30" s="22">
        <v>7</v>
      </c>
      <c r="U30" s="23">
        <f t="shared" si="1"/>
        <v>1616</v>
      </c>
      <c r="V30" s="24">
        <v>8</v>
      </c>
      <c r="W30" s="107">
        <v>41860.389560185184</v>
      </c>
      <c r="X30" s="103">
        <v>902434</v>
      </c>
      <c r="Y30" s="106">
        <f t="shared" si="0"/>
        <v>4.432476757187942E-4</v>
      </c>
    </row>
    <row r="31" spans="1:25">
      <c r="A31" s="16">
        <v>7</v>
      </c>
      <c r="B31" t="s">
        <v>147</v>
      </c>
      <c r="C31" t="s">
        <v>13</v>
      </c>
      <c r="D31">
        <v>900814</v>
      </c>
      <c r="E31">
        <v>404473</v>
      </c>
      <c r="F31">
        <v>7.3909079999999996</v>
      </c>
      <c r="G31">
        <v>0</v>
      </c>
      <c r="H31">
        <v>92.268000000000001</v>
      </c>
      <c r="I31">
        <v>22.9</v>
      </c>
      <c r="J31">
        <v>67.8</v>
      </c>
      <c r="K31">
        <v>145.6</v>
      </c>
      <c r="L31">
        <v>1.0133000000000001</v>
      </c>
      <c r="M31">
        <v>90.956000000000003</v>
      </c>
      <c r="N31">
        <v>93.959000000000003</v>
      </c>
      <c r="O31">
        <v>92.516999999999996</v>
      </c>
      <c r="P31">
        <v>17.600000000000001</v>
      </c>
      <c r="Q31">
        <v>28.9</v>
      </c>
      <c r="R31">
        <v>21.8</v>
      </c>
      <c r="S31">
        <v>4.7699999999999996</v>
      </c>
      <c r="T31" s="16">
        <v>6</v>
      </c>
      <c r="U31" s="23">
        <f t="shared" si="1"/>
        <v>1477</v>
      </c>
      <c r="V31" s="5"/>
      <c r="W31" s="107">
        <v>41829.385798611111</v>
      </c>
      <c r="X31" s="103">
        <v>900817</v>
      </c>
      <c r="Y31" s="106">
        <f t="shared" si="0"/>
        <v>3.3303212427426843E-4</v>
      </c>
    </row>
    <row r="32" spans="1:25">
      <c r="A32" s="16">
        <v>6</v>
      </c>
      <c r="B32" t="s">
        <v>148</v>
      </c>
      <c r="C32" t="s">
        <v>13</v>
      </c>
      <c r="D32">
        <v>899337</v>
      </c>
      <c r="E32">
        <v>404271</v>
      </c>
      <c r="F32">
        <v>7.2836829999999999</v>
      </c>
      <c r="G32">
        <v>0</v>
      </c>
      <c r="H32">
        <v>89.623999999999995</v>
      </c>
      <c r="I32">
        <v>22.1</v>
      </c>
      <c r="J32">
        <v>67.2</v>
      </c>
      <c r="K32">
        <v>147.5</v>
      </c>
      <c r="L32">
        <v>1.0129999999999999</v>
      </c>
      <c r="M32">
        <v>86.956000000000003</v>
      </c>
      <c r="N32">
        <v>91.992000000000004</v>
      </c>
      <c r="O32">
        <v>91.290999999999997</v>
      </c>
      <c r="P32">
        <v>19</v>
      </c>
      <c r="Q32">
        <v>27.5</v>
      </c>
      <c r="R32">
        <v>22.6</v>
      </c>
      <c r="S32">
        <v>4.78</v>
      </c>
      <c r="T32" s="16">
        <v>5</v>
      </c>
      <c r="U32" s="23">
        <f t="shared" si="1"/>
        <v>1442</v>
      </c>
      <c r="V32" s="5"/>
      <c r="W32" s="107">
        <v>41799.38689814815</v>
      </c>
      <c r="X32" s="103">
        <v>899337</v>
      </c>
      <c r="Y32" s="106">
        <f t="shared" si="0"/>
        <v>0</v>
      </c>
    </row>
    <row r="33" spans="1:25">
      <c r="A33" s="16">
        <v>5</v>
      </c>
      <c r="B33" t="s">
        <v>149</v>
      </c>
      <c r="C33" t="s">
        <v>13</v>
      </c>
      <c r="D33">
        <v>897895</v>
      </c>
      <c r="E33">
        <v>404071</v>
      </c>
      <c r="F33">
        <v>7.2258459999999998</v>
      </c>
      <c r="G33">
        <v>0</v>
      </c>
      <c r="H33">
        <v>88.507000000000005</v>
      </c>
      <c r="I33">
        <v>22.3</v>
      </c>
      <c r="J33">
        <v>66.8</v>
      </c>
      <c r="K33">
        <v>147.30000000000001</v>
      </c>
      <c r="L33">
        <v>1.0130999999999999</v>
      </c>
      <c r="M33">
        <v>85.09</v>
      </c>
      <c r="N33">
        <v>90.962000000000003</v>
      </c>
      <c r="O33">
        <v>89.852000000000004</v>
      </c>
      <c r="P33">
        <v>18.8</v>
      </c>
      <c r="Q33">
        <v>29.1</v>
      </c>
      <c r="R33">
        <v>20.8</v>
      </c>
      <c r="S33">
        <v>4.78</v>
      </c>
      <c r="T33" s="16">
        <v>4</v>
      </c>
      <c r="U33" s="23">
        <f t="shared" si="1"/>
        <v>1437</v>
      </c>
      <c r="V33" s="5"/>
      <c r="W33" s="107">
        <v>41768.395046296297</v>
      </c>
      <c r="X33" s="103">
        <v>897895</v>
      </c>
      <c r="Y33" s="106">
        <f t="shared" si="0"/>
        <v>0</v>
      </c>
    </row>
    <row r="34" spans="1:25">
      <c r="A34" s="16">
        <v>4</v>
      </c>
      <c r="B34" t="s">
        <v>150</v>
      </c>
      <c r="C34" t="s">
        <v>13</v>
      </c>
      <c r="D34">
        <v>896458</v>
      </c>
      <c r="E34">
        <v>403868</v>
      </c>
      <c r="F34">
        <v>6.9372109999999996</v>
      </c>
      <c r="G34">
        <v>0</v>
      </c>
      <c r="H34">
        <v>88.745999999999995</v>
      </c>
      <c r="I34">
        <v>20.6</v>
      </c>
      <c r="J34">
        <v>53.8</v>
      </c>
      <c r="K34">
        <v>147.1</v>
      </c>
      <c r="L34">
        <v>1.0125</v>
      </c>
      <c r="M34">
        <v>85.49</v>
      </c>
      <c r="N34">
        <v>91.608999999999995</v>
      </c>
      <c r="O34">
        <v>85.831999999999994</v>
      </c>
      <c r="P34">
        <v>17.7</v>
      </c>
      <c r="Q34">
        <v>25.1</v>
      </c>
      <c r="R34">
        <v>20.8</v>
      </c>
      <c r="S34">
        <v>4.78</v>
      </c>
      <c r="T34" s="16">
        <v>3</v>
      </c>
      <c r="U34" s="23">
        <f t="shared" si="1"/>
        <v>1139</v>
      </c>
      <c r="V34" s="5"/>
      <c r="W34" s="107">
        <v>41738.385000000002</v>
      </c>
      <c r="X34" s="103">
        <v>896462</v>
      </c>
      <c r="Y34" s="106">
        <f t="shared" si="0"/>
        <v>4.4620049126820049E-4</v>
      </c>
    </row>
    <row r="35" spans="1:25">
      <c r="A35" s="16">
        <v>3</v>
      </c>
      <c r="B35" t="s">
        <v>151</v>
      </c>
      <c r="C35" t="s">
        <v>13</v>
      </c>
      <c r="D35">
        <v>895319</v>
      </c>
      <c r="E35">
        <v>403708</v>
      </c>
      <c r="F35">
        <v>6.9779900000000001</v>
      </c>
      <c r="G35">
        <v>0</v>
      </c>
      <c r="H35">
        <v>90.263000000000005</v>
      </c>
      <c r="I35">
        <v>22.5</v>
      </c>
      <c r="J35">
        <v>64.8</v>
      </c>
      <c r="K35">
        <v>120.3</v>
      </c>
      <c r="L35">
        <v>1.0125999999999999</v>
      </c>
      <c r="M35">
        <v>86.382999999999996</v>
      </c>
      <c r="N35">
        <v>92.671999999999997</v>
      </c>
      <c r="O35">
        <v>86.382999999999996</v>
      </c>
      <c r="P35">
        <v>18.100000000000001</v>
      </c>
      <c r="Q35">
        <v>29.4</v>
      </c>
      <c r="R35">
        <v>20.7</v>
      </c>
      <c r="S35">
        <v>4.78</v>
      </c>
      <c r="T35" s="16">
        <v>2</v>
      </c>
      <c r="U35" s="23">
        <f t="shared" si="1"/>
        <v>1415</v>
      </c>
      <c r="V35" s="5"/>
      <c r="W35" s="107">
        <v>41707.404178240744</v>
      </c>
      <c r="X35" s="103">
        <v>895321</v>
      </c>
      <c r="Y35" s="106">
        <f>((X35*100)/D35)-100</f>
        <v>2.2338406758137808E-4</v>
      </c>
    </row>
    <row r="36" spans="1:25">
      <c r="A36" s="16">
        <v>2</v>
      </c>
      <c r="B36" t="s">
        <v>152</v>
      </c>
      <c r="C36" t="s">
        <v>13</v>
      </c>
      <c r="D36">
        <v>893904</v>
      </c>
      <c r="E36">
        <v>403512</v>
      </c>
      <c r="F36">
        <v>7.2123160000000004</v>
      </c>
      <c r="G36">
        <v>0</v>
      </c>
      <c r="H36">
        <v>89.391000000000005</v>
      </c>
      <c r="I36">
        <v>23.6</v>
      </c>
      <c r="J36">
        <v>68.400000000000006</v>
      </c>
      <c r="K36">
        <v>130.19999999999999</v>
      </c>
      <c r="L36">
        <v>1.0129999999999999</v>
      </c>
      <c r="M36">
        <v>86.078999999999994</v>
      </c>
      <c r="N36">
        <v>91.962999999999994</v>
      </c>
      <c r="O36">
        <v>89.881</v>
      </c>
      <c r="P36">
        <v>18.7</v>
      </c>
      <c r="Q36">
        <v>30.1</v>
      </c>
      <c r="R36">
        <v>21.4</v>
      </c>
      <c r="S36">
        <v>4.78</v>
      </c>
      <c r="T36" s="16">
        <v>1</v>
      </c>
      <c r="U36" s="23">
        <f t="shared" si="1"/>
        <v>1559</v>
      </c>
      <c r="V36" s="5"/>
      <c r="W36" s="107">
        <v>41679.391087962962</v>
      </c>
      <c r="X36" s="103">
        <v>893906</v>
      </c>
      <c r="Y36" s="106">
        <f t="shared" ref="Y36:Y37" si="2">((X36*100)/D36)-100</f>
        <v>2.237376720586326E-4</v>
      </c>
    </row>
    <row r="37" spans="1:25">
      <c r="A37" s="16">
        <v>1</v>
      </c>
      <c r="B37" t="s">
        <v>138</v>
      </c>
      <c r="C37" t="s">
        <v>13</v>
      </c>
      <c r="D37">
        <v>892345</v>
      </c>
      <c r="E37">
        <v>403293</v>
      </c>
      <c r="F37">
        <v>7.1533540000000002</v>
      </c>
      <c r="G37">
        <v>0</v>
      </c>
      <c r="H37">
        <v>91.649000000000001</v>
      </c>
      <c r="I37">
        <v>23.6</v>
      </c>
      <c r="J37">
        <v>67.599999999999994</v>
      </c>
      <c r="K37">
        <v>131.4</v>
      </c>
      <c r="L37">
        <v>1.0126999999999999</v>
      </c>
      <c r="M37">
        <v>88.138000000000005</v>
      </c>
      <c r="N37">
        <v>93.775999999999996</v>
      </c>
      <c r="O37">
        <v>89.528000000000006</v>
      </c>
      <c r="P37">
        <v>18.5</v>
      </c>
      <c r="Q37">
        <v>30</v>
      </c>
      <c r="R37">
        <v>22.7</v>
      </c>
      <c r="S37">
        <v>4.78</v>
      </c>
      <c r="T37" s="1"/>
      <c r="U37" s="26"/>
      <c r="V37" s="5"/>
      <c r="W37" s="107">
        <v>41648.382951388892</v>
      </c>
      <c r="X37" s="103">
        <v>892348</v>
      </c>
      <c r="Y37" s="106">
        <f t="shared" si="2"/>
        <v>3.3619284020858231E-4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9"/>
      <c r="X38" s="199"/>
      <c r="Y38" s="199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9"/>
      <c r="X39" s="199"/>
      <c r="Y39" s="199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9"/>
      <c r="X40" s="199"/>
      <c r="Y40" s="199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9"/>
      <c r="X41" s="199"/>
      <c r="Y41" s="199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8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00" t="s">
        <v>135</v>
      </c>
      <c r="X1" s="200" t="s">
        <v>136</v>
      </c>
      <c r="Y1" s="201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00"/>
      <c r="X2" s="200"/>
      <c r="Y2" s="201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00"/>
      <c r="X3" s="200"/>
      <c r="Y3" s="20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00"/>
      <c r="X4" s="200"/>
      <c r="Y4" s="20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00"/>
      <c r="X5" s="200"/>
      <c r="Y5" s="201"/>
    </row>
    <row r="6" spans="1:25">
      <c r="A6" s="21">
        <v>32</v>
      </c>
      <c r="T6" s="22">
        <v>31</v>
      </c>
      <c r="U6" s="23">
        <f>D6-D7</f>
        <v>-1147578</v>
      </c>
      <c r="V6" s="24">
        <v>1</v>
      </c>
      <c r="W6" s="101"/>
      <c r="X6" s="101"/>
      <c r="Y6" s="106"/>
    </row>
    <row r="7" spans="1:25">
      <c r="A7" s="16">
        <v>31</v>
      </c>
      <c r="B7" t="s">
        <v>213</v>
      </c>
      <c r="C7" t="s">
        <v>13</v>
      </c>
      <c r="D7">
        <v>1147578</v>
      </c>
      <c r="E7">
        <v>4708227</v>
      </c>
      <c r="F7">
        <v>7.1714989999999998</v>
      </c>
      <c r="G7">
        <v>0</v>
      </c>
      <c r="H7">
        <v>86.965999999999994</v>
      </c>
      <c r="I7">
        <v>20.9</v>
      </c>
      <c r="J7">
        <v>904</v>
      </c>
      <c r="K7">
        <v>1245.8</v>
      </c>
      <c r="L7">
        <v>1.0133000000000001</v>
      </c>
      <c r="M7">
        <v>83.26</v>
      </c>
      <c r="N7">
        <v>90.834000000000003</v>
      </c>
      <c r="O7">
        <v>89.055999999999997</v>
      </c>
      <c r="P7">
        <v>20.6</v>
      </c>
      <c r="Q7">
        <v>21.4</v>
      </c>
      <c r="R7">
        <v>20.8</v>
      </c>
      <c r="S7">
        <v>5.25</v>
      </c>
      <c r="T7" s="16">
        <v>30</v>
      </c>
      <c r="U7" s="23">
        <f>D7-D8</f>
        <v>21672</v>
      </c>
      <c r="V7" s="4"/>
      <c r="W7" s="101"/>
      <c r="X7" s="101"/>
      <c r="Y7" s="106"/>
    </row>
    <row r="8" spans="1:25">
      <c r="A8" s="16">
        <v>30</v>
      </c>
      <c r="B8" t="s">
        <v>169</v>
      </c>
      <c r="C8" t="s">
        <v>13</v>
      </c>
      <c r="D8">
        <v>1125906</v>
      </c>
      <c r="E8">
        <v>4705134</v>
      </c>
      <c r="F8">
        <v>7.0526590000000002</v>
      </c>
      <c r="G8">
        <v>0</v>
      </c>
      <c r="H8">
        <v>86.602000000000004</v>
      </c>
      <c r="I8">
        <v>20.9</v>
      </c>
      <c r="J8">
        <v>982.3</v>
      </c>
      <c r="K8">
        <v>1261.5999999999999</v>
      </c>
      <c r="L8">
        <v>1.0129999999999999</v>
      </c>
      <c r="M8">
        <v>82.847999999999999</v>
      </c>
      <c r="N8">
        <v>90.885999999999996</v>
      </c>
      <c r="O8">
        <v>87.424000000000007</v>
      </c>
      <c r="P8">
        <v>20.6</v>
      </c>
      <c r="Q8">
        <v>21.3</v>
      </c>
      <c r="R8">
        <v>20.8</v>
      </c>
      <c r="S8">
        <v>5.25</v>
      </c>
      <c r="T8" s="16">
        <v>29</v>
      </c>
      <c r="U8" s="23">
        <f>D8-D9</f>
        <v>23555</v>
      </c>
      <c r="V8" s="4"/>
      <c r="W8" s="101"/>
      <c r="X8" s="101"/>
      <c r="Y8" s="106"/>
    </row>
    <row r="9" spans="1:25" s="25" customFormat="1">
      <c r="A9" s="21">
        <v>29</v>
      </c>
      <c r="B9" t="s">
        <v>170</v>
      </c>
      <c r="C9" t="s">
        <v>13</v>
      </c>
      <c r="D9">
        <v>1102351</v>
      </c>
      <c r="E9">
        <v>4701761</v>
      </c>
      <c r="F9">
        <v>6.77637</v>
      </c>
      <c r="G9">
        <v>0</v>
      </c>
      <c r="H9">
        <v>88.869</v>
      </c>
      <c r="I9">
        <v>21.3</v>
      </c>
      <c r="J9">
        <v>974.4</v>
      </c>
      <c r="K9">
        <v>1268.2</v>
      </c>
      <c r="L9">
        <v>1.0124</v>
      </c>
      <c r="M9">
        <v>82.54</v>
      </c>
      <c r="N9">
        <v>91.768000000000001</v>
      </c>
      <c r="O9">
        <v>83.649000000000001</v>
      </c>
      <c r="P9">
        <v>21</v>
      </c>
      <c r="Q9">
        <v>21.7</v>
      </c>
      <c r="R9">
        <v>21</v>
      </c>
      <c r="S9">
        <v>5.25</v>
      </c>
      <c r="T9" s="22">
        <v>28</v>
      </c>
      <c r="U9" s="23">
        <f t="shared" ref="U9:U36" si="0">D9-D10</f>
        <v>23379</v>
      </c>
      <c r="V9" s="24">
        <v>29</v>
      </c>
      <c r="W9" s="102"/>
      <c r="X9" s="102"/>
      <c r="Y9" s="106"/>
    </row>
    <row r="10" spans="1:25">
      <c r="A10" s="16">
        <v>28</v>
      </c>
      <c r="B10" t="s">
        <v>171</v>
      </c>
      <c r="C10" t="s">
        <v>13</v>
      </c>
      <c r="D10">
        <v>1078972</v>
      </c>
      <c r="E10">
        <v>4698486</v>
      </c>
      <c r="F10">
        <v>7.2794860000000003</v>
      </c>
      <c r="G10">
        <v>0</v>
      </c>
      <c r="H10">
        <v>88.478999999999999</v>
      </c>
      <c r="I10">
        <v>21.1</v>
      </c>
      <c r="J10">
        <v>983</v>
      </c>
      <c r="K10">
        <v>1277.5999999999999</v>
      </c>
      <c r="L10">
        <v>1.0135000000000001</v>
      </c>
      <c r="M10">
        <v>84.221999999999994</v>
      </c>
      <c r="N10">
        <v>93.046000000000006</v>
      </c>
      <c r="O10">
        <v>90.716999999999999</v>
      </c>
      <c r="P10">
        <v>20.9</v>
      </c>
      <c r="Q10">
        <v>21.4</v>
      </c>
      <c r="R10">
        <v>21.2</v>
      </c>
      <c r="S10">
        <v>5.25</v>
      </c>
      <c r="T10" s="16">
        <v>27</v>
      </c>
      <c r="U10" s="23">
        <f t="shared" si="0"/>
        <v>23575</v>
      </c>
      <c r="V10" s="16"/>
      <c r="W10" s="101"/>
      <c r="X10" s="101"/>
      <c r="Y10" s="106"/>
    </row>
    <row r="11" spans="1:25">
      <c r="A11" s="16">
        <v>27</v>
      </c>
      <c r="B11" t="s">
        <v>172</v>
      </c>
      <c r="C11" t="s">
        <v>13</v>
      </c>
      <c r="D11">
        <v>1055397</v>
      </c>
      <c r="E11">
        <v>4695171</v>
      </c>
      <c r="F11">
        <v>6.8893420000000001</v>
      </c>
      <c r="G11">
        <v>0</v>
      </c>
      <c r="H11">
        <v>87.441999999999993</v>
      </c>
      <c r="I11">
        <v>21</v>
      </c>
      <c r="J11">
        <v>933</v>
      </c>
      <c r="K11">
        <v>1329.2</v>
      </c>
      <c r="L11">
        <v>1.0126999999999999</v>
      </c>
      <c r="M11">
        <v>83.113</v>
      </c>
      <c r="N11">
        <v>91.197999999999993</v>
      </c>
      <c r="O11">
        <v>85.18</v>
      </c>
      <c r="P11">
        <v>20.6</v>
      </c>
      <c r="Q11">
        <v>21.5</v>
      </c>
      <c r="R11">
        <v>20.9</v>
      </c>
      <c r="S11">
        <v>5.25</v>
      </c>
      <c r="T11" s="16">
        <v>26</v>
      </c>
      <c r="U11" s="23">
        <f t="shared" si="0"/>
        <v>22383</v>
      </c>
      <c r="V11" s="16"/>
      <c r="W11" s="101"/>
      <c r="X11" s="101"/>
      <c r="Y11" s="106"/>
    </row>
    <row r="12" spans="1:25">
      <c r="A12" s="16">
        <v>26</v>
      </c>
      <c r="B12" t="s">
        <v>173</v>
      </c>
      <c r="C12" t="s">
        <v>13</v>
      </c>
      <c r="D12">
        <v>1033014</v>
      </c>
      <c r="E12">
        <v>4691992</v>
      </c>
      <c r="F12">
        <v>6.8480230000000004</v>
      </c>
      <c r="G12">
        <v>0</v>
      </c>
      <c r="H12">
        <v>86.460999999999999</v>
      </c>
      <c r="I12">
        <v>21</v>
      </c>
      <c r="J12">
        <v>951.3</v>
      </c>
      <c r="K12">
        <v>1323.8</v>
      </c>
      <c r="L12">
        <v>1.0125999999999999</v>
      </c>
      <c r="M12">
        <v>82.085999999999999</v>
      </c>
      <c r="N12">
        <v>90.218000000000004</v>
      </c>
      <c r="O12">
        <v>84.525000000000006</v>
      </c>
      <c r="P12">
        <v>20.6</v>
      </c>
      <c r="Q12">
        <v>21.5</v>
      </c>
      <c r="R12">
        <v>20.6</v>
      </c>
      <c r="S12">
        <v>5.25</v>
      </c>
      <c r="T12" s="16">
        <v>25</v>
      </c>
      <c r="U12" s="23">
        <f t="shared" si="0"/>
        <v>22810</v>
      </c>
      <c r="V12" s="16"/>
      <c r="W12" s="101"/>
      <c r="X12" s="101"/>
      <c r="Y12" s="106"/>
    </row>
    <row r="13" spans="1:25">
      <c r="A13" s="16">
        <v>25</v>
      </c>
      <c r="B13" t="s">
        <v>174</v>
      </c>
      <c r="C13" t="s">
        <v>13</v>
      </c>
      <c r="D13">
        <v>1010204</v>
      </c>
      <c r="E13">
        <v>4688719</v>
      </c>
      <c r="F13">
        <v>6.7919419999999997</v>
      </c>
      <c r="G13">
        <v>0</v>
      </c>
      <c r="H13">
        <v>87.561000000000007</v>
      </c>
      <c r="I13">
        <v>21.1</v>
      </c>
      <c r="J13">
        <v>870.2</v>
      </c>
      <c r="K13">
        <v>1238.5</v>
      </c>
      <c r="L13">
        <v>1.0124</v>
      </c>
      <c r="M13">
        <v>83.281999999999996</v>
      </c>
      <c r="N13">
        <v>90.655000000000001</v>
      </c>
      <c r="O13">
        <v>83.828000000000003</v>
      </c>
      <c r="P13">
        <v>20.7</v>
      </c>
      <c r="Q13">
        <v>21.5</v>
      </c>
      <c r="R13">
        <v>20.9</v>
      </c>
      <c r="S13">
        <v>5.25</v>
      </c>
      <c r="T13" s="16">
        <v>24</v>
      </c>
      <c r="U13" s="23">
        <f t="shared" si="0"/>
        <v>20857</v>
      </c>
      <c r="V13" s="16"/>
      <c r="W13" s="104"/>
      <c r="X13" s="104"/>
      <c r="Y13" s="106"/>
    </row>
    <row r="14" spans="1:25">
      <c r="A14" s="16">
        <v>24</v>
      </c>
      <c r="B14" t="s">
        <v>175</v>
      </c>
      <c r="C14" t="s">
        <v>13</v>
      </c>
      <c r="D14">
        <v>989347</v>
      </c>
      <c r="E14">
        <v>4685760</v>
      </c>
      <c r="F14">
        <v>6.8728490000000004</v>
      </c>
      <c r="G14">
        <v>0</v>
      </c>
      <c r="H14">
        <v>85.843999999999994</v>
      </c>
      <c r="I14">
        <v>21</v>
      </c>
      <c r="J14">
        <v>970.4</v>
      </c>
      <c r="K14">
        <v>1293.8</v>
      </c>
      <c r="L14">
        <v>1.0125999999999999</v>
      </c>
      <c r="M14">
        <v>80.606999999999999</v>
      </c>
      <c r="N14">
        <v>90.156999999999996</v>
      </c>
      <c r="O14">
        <v>84.906999999999996</v>
      </c>
      <c r="P14">
        <v>20.7</v>
      </c>
      <c r="Q14">
        <v>21.2</v>
      </c>
      <c r="R14">
        <v>20.7</v>
      </c>
      <c r="S14">
        <v>5.25</v>
      </c>
      <c r="T14" s="16">
        <v>23</v>
      </c>
      <c r="U14" s="23">
        <f t="shared" si="0"/>
        <v>23263</v>
      </c>
      <c r="V14" s="16"/>
      <c r="W14" s="104"/>
      <c r="X14" s="104"/>
      <c r="Y14" s="106"/>
    </row>
    <row r="15" spans="1:25">
      <c r="A15" s="16">
        <v>23</v>
      </c>
      <c r="B15" t="s">
        <v>176</v>
      </c>
      <c r="C15" t="s">
        <v>13</v>
      </c>
      <c r="D15">
        <v>966084</v>
      </c>
      <c r="E15">
        <v>4682399</v>
      </c>
      <c r="F15">
        <v>6.741498</v>
      </c>
      <c r="G15">
        <v>0</v>
      </c>
      <c r="H15">
        <v>85.72</v>
      </c>
      <c r="I15">
        <v>21.3</v>
      </c>
      <c r="J15">
        <v>1011.4</v>
      </c>
      <c r="K15">
        <v>1305.7</v>
      </c>
      <c r="L15">
        <v>1.0123</v>
      </c>
      <c r="M15">
        <v>80.945999999999998</v>
      </c>
      <c r="N15">
        <v>89.593999999999994</v>
      </c>
      <c r="O15">
        <v>83.15</v>
      </c>
      <c r="P15">
        <v>20.9</v>
      </c>
      <c r="Q15">
        <v>21.7</v>
      </c>
      <c r="R15">
        <v>20.9</v>
      </c>
      <c r="S15">
        <v>5.26</v>
      </c>
      <c r="T15" s="16">
        <v>22</v>
      </c>
      <c r="U15" s="23">
        <f t="shared" si="0"/>
        <v>24250</v>
      </c>
      <c r="V15" s="16"/>
      <c r="W15" s="104"/>
      <c r="X15" s="104"/>
      <c r="Y15" s="106"/>
    </row>
    <row r="16" spans="1:25" s="25" customFormat="1">
      <c r="A16" s="21">
        <v>22</v>
      </c>
      <c r="B16" t="s">
        <v>177</v>
      </c>
      <c r="C16" t="s">
        <v>13</v>
      </c>
      <c r="D16">
        <v>941834</v>
      </c>
      <c r="E16">
        <v>4678890</v>
      </c>
      <c r="F16">
        <v>6.8581709999999996</v>
      </c>
      <c r="G16">
        <v>0</v>
      </c>
      <c r="H16">
        <v>88.444000000000003</v>
      </c>
      <c r="I16">
        <v>21.6</v>
      </c>
      <c r="J16">
        <v>1002.9</v>
      </c>
      <c r="K16">
        <v>1302.2</v>
      </c>
      <c r="L16">
        <v>1.0125</v>
      </c>
      <c r="M16">
        <v>81.522999999999996</v>
      </c>
      <c r="N16">
        <v>93.488</v>
      </c>
      <c r="O16">
        <v>84.911000000000001</v>
      </c>
      <c r="P16">
        <v>21.3</v>
      </c>
      <c r="Q16">
        <v>21.8</v>
      </c>
      <c r="R16">
        <v>21.4</v>
      </c>
      <c r="S16">
        <v>5.26</v>
      </c>
      <c r="T16" s="22">
        <v>21</v>
      </c>
      <c r="U16" s="23">
        <f t="shared" si="0"/>
        <v>24055</v>
      </c>
      <c r="V16" s="24">
        <v>22</v>
      </c>
      <c r="W16" s="104"/>
      <c r="X16" s="104"/>
      <c r="Y16" s="106"/>
    </row>
    <row r="17" spans="1:25">
      <c r="A17" s="16">
        <v>21</v>
      </c>
      <c r="B17" t="s">
        <v>178</v>
      </c>
      <c r="C17" t="s">
        <v>13</v>
      </c>
      <c r="D17">
        <v>917779</v>
      </c>
      <c r="E17">
        <v>4675500</v>
      </c>
      <c r="F17">
        <v>7.1093169999999999</v>
      </c>
      <c r="G17">
        <v>0</v>
      </c>
      <c r="H17">
        <v>88.53</v>
      </c>
      <c r="I17">
        <v>21.5</v>
      </c>
      <c r="J17">
        <v>989.7</v>
      </c>
      <c r="K17">
        <v>1324.3</v>
      </c>
      <c r="L17">
        <v>1.0130999999999999</v>
      </c>
      <c r="M17">
        <v>84.213999999999999</v>
      </c>
      <c r="N17">
        <v>92.114000000000004</v>
      </c>
      <c r="O17">
        <v>88.44</v>
      </c>
      <c r="P17">
        <v>21.3</v>
      </c>
      <c r="Q17">
        <v>21.8</v>
      </c>
      <c r="R17">
        <v>21.5</v>
      </c>
      <c r="S17">
        <v>5.26</v>
      </c>
      <c r="T17" s="16">
        <v>20</v>
      </c>
      <c r="U17" s="23">
        <f t="shared" si="0"/>
        <v>23738</v>
      </c>
      <c r="V17" s="16"/>
      <c r="W17" s="104"/>
      <c r="X17" s="104"/>
      <c r="Y17" s="106"/>
    </row>
    <row r="18" spans="1:25">
      <c r="A18" s="16">
        <v>20</v>
      </c>
      <c r="B18" t="s">
        <v>179</v>
      </c>
      <c r="C18" t="s">
        <v>13</v>
      </c>
      <c r="D18">
        <v>894041</v>
      </c>
      <c r="E18">
        <v>4672158</v>
      </c>
      <c r="F18">
        <v>7.0265620000000002</v>
      </c>
      <c r="G18">
        <v>0</v>
      </c>
      <c r="H18">
        <v>87.141000000000005</v>
      </c>
      <c r="I18">
        <v>21.4</v>
      </c>
      <c r="J18">
        <v>990.4</v>
      </c>
      <c r="K18">
        <v>1301.4000000000001</v>
      </c>
      <c r="L18">
        <v>1.0128999999999999</v>
      </c>
      <c r="M18">
        <v>82.650999999999996</v>
      </c>
      <c r="N18">
        <v>92.144000000000005</v>
      </c>
      <c r="O18">
        <v>87.251999999999995</v>
      </c>
      <c r="P18">
        <v>20.9</v>
      </c>
      <c r="Q18">
        <v>21.9</v>
      </c>
      <c r="R18">
        <v>21.4</v>
      </c>
      <c r="S18">
        <v>5.27</v>
      </c>
      <c r="T18" s="16">
        <v>19</v>
      </c>
      <c r="U18" s="23">
        <f t="shared" si="0"/>
        <v>23761</v>
      </c>
      <c r="V18" s="16"/>
      <c r="W18" s="104"/>
      <c r="X18" s="104"/>
      <c r="Y18" s="106"/>
    </row>
    <row r="19" spans="1:25">
      <c r="A19" s="16">
        <v>19</v>
      </c>
      <c r="B19" t="s">
        <v>180</v>
      </c>
      <c r="C19" t="s">
        <v>13</v>
      </c>
      <c r="D19">
        <v>870280</v>
      </c>
      <c r="E19">
        <v>4668768</v>
      </c>
      <c r="F19">
        <v>6.9724539999999999</v>
      </c>
      <c r="G19">
        <v>0</v>
      </c>
      <c r="H19">
        <v>85.944000000000003</v>
      </c>
      <c r="I19">
        <v>21.3</v>
      </c>
      <c r="J19">
        <v>974.5</v>
      </c>
      <c r="K19">
        <v>1310.2</v>
      </c>
      <c r="L19">
        <v>1.0127999999999999</v>
      </c>
      <c r="M19">
        <v>82.066999999999993</v>
      </c>
      <c r="N19">
        <v>89.668000000000006</v>
      </c>
      <c r="O19">
        <v>86.364000000000004</v>
      </c>
      <c r="P19">
        <v>20.8</v>
      </c>
      <c r="Q19">
        <v>21.9</v>
      </c>
      <c r="R19">
        <v>21</v>
      </c>
      <c r="S19">
        <v>5.26</v>
      </c>
      <c r="T19" s="16">
        <v>18</v>
      </c>
      <c r="U19" s="23">
        <f t="shared" si="0"/>
        <v>23363</v>
      </c>
      <c r="V19" s="16"/>
      <c r="W19" s="104"/>
      <c r="X19" s="104"/>
      <c r="Y19" s="106"/>
    </row>
    <row r="20" spans="1:25">
      <c r="A20" s="16">
        <v>18</v>
      </c>
      <c r="B20" t="s">
        <v>181</v>
      </c>
      <c r="C20" t="s">
        <v>13</v>
      </c>
      <c r="D20">
        <v>846917</v>
      </c>
      <c r="E20">
        <v>4665394</v>
      </c>
      <c r="F20">
        <v>6.7957989999999997</v>
      </c>
      <c r="G20">
        <v>0</v>
      </c>
      <c r="H20">
        <v>86.099000000000004</v>
      </c>
      <c r="I20">
        <v>21.7</v>
      </c>
      <c r="J20">
        <v>1008.3</v>
      </c>
      <c r="K20">
        <v>1334.4</v>
      </c>
      <c r="L20">
        <v>1.0124</v>
      </c>
      <c r="M20">
        <v>81.313999999999993</v>
      </c>
      <c r="N20">
        <v>89.42</v>
      </c>
      <c r="O20">
        <v>83.984999999999999</v>
      </c>
      <c r="P20">
        <v>21.1</v>
      </c>
      <c r="Q20">
        <v>22.1</v>
      </c>
      <c r="R20">
        <v>21.2</v>
      </c>
      <c r="S20">
        <v>5.26</v>
      </c>
      <c r="T20" s="16">
        <v>17</v>
      </c>
      <c r="U20" s="23">
        <f t="shared" si="0"/>
        <v>24197</v>
      </c>
      <c r="V20" s="16"/>
      <c r="W20" s="104"/>
      <c r="X20" s="104"/>
      <c r="Y20" s="106"/>
    </row>
    <row r="21" spans="1:25">
      <c r="A21" s="16">
        <v>17</v>
      </c>
      <c r="B21" t="s">
        <v>182</v>
      </c>
      <c r="C21" t="s">
        <v>13</v>
      </c>
      <c r="D21">
        <v>822720</v>
      </c>
      <c r="E21">
        <v>4661900</v>
      </c>
      <c r="F21">
        <v>6.9901479999999996</v>
      </c>
      <c r="G21">
        <v>0</v>
      </c>
      <c r="H21">
        <v>91.003</v>
      </c>
      <c r="I21">
        <v>22</v>
      </c>
      <c r="J21">
        <v>740.3</v>
      </c>
      <c r="K21">
        <v>1371.7</v>
      </c>
      <c r="L21">
        <v>1.0127999999999999</v>
      </c>
      <c r="M21">
        <v>84.94</v>
      </c>
      <c r="N21">
        <v>94.692999999999998</v>
      </c>
      <c r="O21">
        <v>86.896000000000001</v>
      </c>
      <c r="P21">
        <v>21.5</v>
      </c>
      <c r="Q21">
        <v>22.4</v>
      </c>
      <c r="R21">
        <v>21.8</v>
      </c>
      <c r="S21">
        <v>5.26</v>
      </c>
      <c r="T21" s="16">
        <v>16</v>
      </c>
      <c r="U21" s="23">
        <f t="shared" si="0"/>
        <v>17754</v>
      </c>
      <c r="V21" s="16"/>
      <c r="W21" s="103"/>
      <c r="X21" s="103"/>
      <c r="Y21" s="106"/>
    </row>
    <row r="22" spans="1:25">
      <c r="A22" s="16">
        <v>16</v>
      </c>
      <c r="B22" t="s">
        <v>183</v>
      </c>
      <c r="C22" t="s">
        <v>13</v>
      </c>
      <c r="D22">
        <v>804966</v>
      </c>
      <c r="E22">
        <v>4659444</v>
      </c>
      <c r="F22">
        <v>7.4996229999999997</v>
      </c>
      <c r="G22">
        <v>0</v>
      </c>
      <c r="H22">
        <v>92.959000000000003</v>
      </c>
      <c r="I22">
        <v>21.6</v>
      </c>
      <c r="J22">
        <v>458.9</v>
      </c>
      <c r="K22">
        <v>1082.5999999999999</v>
      </c>
      <c r="L22">
        <v>1.0139</v>
      </c>
      <c r="M22">
        <v>86.75</v>
      </c>
      <c r="N22">
        <v>95.445999999999998</v>
      </c>
      <c r="O22">
        <v>93.86</v>
      </c>
      <c r="P22">
        <v>21</v>
      </c>
      <c r="Q22">
        <v>22.3</v>
      </c>
      <c r="R22">
        <v>21.5</v>
      </c>
      <c r="S22">
        <v>5.26</v>
      </c>
      <c r="T22" s="16">
        <v>15</v>
      </c>
      <c r="U22" s="23">
        <f t="shared" si="0"/>
        <v>10978</v>
      </c>
      <c r="V22" s="16"/>
      <c r="W22" s="103"/>
      <c r="X22" s="103"/>
      <c r="Y22" s="106"/>
    </row>
    <row r="23" spans="1:25" s="25" customFormat="1">
      <c r="A23" s="21">
        <v>15</v>
      </c>
      <c r="B23" t="s">
        <v>184</v>
      </c>
      <c r="C23" t="s">
        <v>13</v>
      </c>
      <c r="D23">
        <v>793988</v>
      </c>
      <c r="E23">
        <v>4657949</v>
      </c>
      <c r="F23">
        <v>7.0787870000000002</v>
      </c>
      <c r="G23">
        <v>0</v>
      </c>
      <c r="H23">
        <v>90.221999999999994</v>
      </c>
      <c r="I23">
        <v>21.5</v>
      </c>
      <c r="J23">
        <v>900.6</v>
      </c>
      <c r="K23">
        <v>1216.4000000000001</v>
      </c>
      <c r="L23">
        <v>1.0129999999999999</v>
      </c>
      <c r="M23">
        <v>87.146000000000001</v>
      </c>
      <c r="N23">
        <v>92.876000000000005</v>
      </c>
      <c r="O23">
        <v>87.992999999999995</v>
      </c>
      <c r="P23">
        <v>21.2</v>
      </c>
      <c r="Q23">
        <v>22</v>
      </c>
      <c r="R23">
        <v>21.4</v>
      </c>
      <c r="S23">
        <v>5.26</v>
      </c>
      <c r="T23" s="22">
        <v>14</v>
      </c>
      <c r="U23" s="23">
        <f t="shared" si="0"/>
        <v>21592</v>
      </c>
      <c r="V23" s="24">
        <v>15</v>
      </c>
      <c r="W23" s="103"/>
      <c r="X23" s="103"/>
      <c r="Y23" s="106"/>
    </row>
    <row r="24" spans="1:25">
      <c r="A24" s="16">
        <v>14</v>
      </c>
      <c r="B24" t="s">
        <v>185</v>
      </c>
      <c r="C24" t="s">
        <v>13</v>
      </c>
      <c r="D24">
        <v>772396</v>
      </c>
      <c r="E24">
        <v>4654962</v>
      </c>
      <c r="F24">
        <v>7.0946040000000004</v>
      </c>
      <c r="G24">
        <v>0</v>
      </c>
      <c r="H24">
        <v>89.271000000000001</v>
      </c>
      <c r="I24">
        <v>21.4</v>
      </c>
      <c r="J24">
        <v>993.4</v>
      </c>
      <c r="K24">
        <v>1346.4</v>
      </c>
      <c r="L24">
        <v>1.0129999999999999</v>
      </c>
      <c r="M24">
        <v>84.858999999999995</v>
      </c>
      <c r="N24">
        <v>92.682000000000002</v>
      </c>
      <c r="O24">
        <v>88.212000000000003</v>
      </c>
      <c r="P24">
        <v>21.2</v>
      </c>
      <c r="Q24">
        <v>21.6</v>
      </c>
      <c r="R24">
        <v>21.4</v>
      </c>
      <c r="S24">
        <v>5.26</v>
      </c>
      <c r="T24" s="16">
        <v>13</v>
      </c>
      <c r="U24" s="23">
        <f t="shared" si="0"/>
        <v>23831</v>
      </c>
      <c r="V24" s="16"/>
      <c r="W24" s="103"/>
      <c r="X24" s="103"/>
      <c r="Y24" s="106"/>
    </row>
    <row r="25" spans="1:25">
      <c r="A25" s="16">
        <v>13</v>
      </c>
      <c r="B25" t="s">
        <v>186</v>
      </c>
      <c r="C25" t="s">
        <v>13</v>
      </c>
      <c r="D25">
        <v>748565</v>
      </c>
      <c r="E25">
        <v>4651633</v>
      </c>
      <c r="F25">
        <v>7.0920139999999998</v>
      </c>
      <c r="G25">
        <v>0</v>
      </c>
      <c r="H25">
        <v>88.122</v>
      </c>
      <c r="I25">
        <v>21.1</v>
      </c>
      <c r="J25">
        <v>1006.8</v>
      </c>
      <c r="K25">
        <v>1383.4</v>
      </c>
      <c r="L25">
        <v>1.0130999999999999</v>
      </c>
      <c r="M25">
        <v>82.853999999999999</v>
      </c>
      <c r="N25">
        <v>92.965000000000003</v>
      </c>
      <c r="O25">
        <v>88.114999999999995</v>
      </c>
      <c r="P25">
        <v>20.7</v>
      </c>
      <c r="Q25">
        <v>21.4</v>
      </c>
      <c r="R25">
        <v>21.2</v>
      </c>
      <c r="S25">
        <v>5.27</v>
      </c>
      <c r="T25" s="16">
        <v>12</v>
      </c>
      <c r="U25" s="23">
        <f t="shared" si="0"/>
        <v>24145</v>
      </c>
      <c r="V25" s="16"/>
      <c r="W25" s="103"/>
      <c r="X25" s="103"/>
      <c r="Y25" s="106"/>
    </row>
    <row r="26" spans="1:25">
      <c r="A26" s="16">
        <v>12</v>
      </c>
      <c r="B26" t="s">
        <v>187</v>
      </c>
      <c r="C26" t="s">
        <v>13</v>
      </c>
      <c r="D26">
        <v>724420</v>
      </c>
      <c r="E26">
        <v>4648224</v>
      </c>
      <c r="F26">
        <v>6.9624110000000003</v>
      </c>
      <c r="G26">
        <v>0</v>
      </c>
      <c r="H26">
        <v>86.055000000000007</v>
      </c>
      <c r="I26">
        <v>20.9</v>
      </c>
      <c r="J26">
        <v>1070.5</v>
      </c>
      <c r="K26">
        <v>1411.7</v>
      </c>
      <c r="L26">
        <v>1.0127999999999999</v>
      </c>
      <c r="M26">
        <v>81.447000000000003</v>
      </c>
      <c r="N26">
        <v>90.277000000000001</v>
      </c>
      <c r="O26">
        <v>86.141999999999996</v>
      </c>
      <c r="P26">
        <v>20.6</v>
      </c>
      <c r="Q26">
        <v>21.3</v>
      </c>
      <c r="R26">
        <v>20.7</v>
      </c>
      <c r="S26">
        <v>5.26</v>
      </c>
      <c r="T26" s="16">
        <v>11</v>
      </c>
      <c r="U26" s="23">
        <f t="shared" si="0"/>
        <v>25677</v>
      </c>
      <c r="V26" s="16"/>
      <c r="W26" s="107"/>
      <c r="X26" s="103"/>
      <c r="Y26" s="106"/>
    </row>
    <row r="27" spans="1:25">
      <c r="A27" s="16">
        <v>11</v>
      </c>
      <c r="B27" t="s">
        <v>188</v>
      </c>
      <c r="C27" t="s">
        <v>13</v>
      </c>
      <c r="D27">
        <v>698743</v>
      </c>
      <c r="E27">
        <v>4644525</v>
      </c>
      <c r="F27">
        <v>7.098147</v>
      </c>
      <c r="G27">
        <v>0</v>
      </c>
      <c r="H27">
        <v>86.685000000000002</v>
      </c>
      <c r="I27">
        <v>21</v>
      </c>
      <c r="J27">
        <v>1047.0999999999999</v>
      </c>
      <c r="K27">
        <v>1427.2</v>
      </c>
      <c r="L27">
        <v>1.0130999999999999</v>
      </c>
      <c r="M27">
        <v>80.650000000000006</v>
      </c>
      <c r="N27">
        <v>91.88</v>
      </c>
      <c r="O27">
        <v>88.093000000000004</v>
      </c>
      <c r="P27">
        <v>20.8</v>
      </c>
      <c r="Q27">
        <v>21.3</v>
      </c>
      <c r="R27">
        <v>20.9</v>
      </c>
      <c r="S27">
        <v>5.26</v>
      </c>
      <c r="T27" s="16">
        <v>10</v>
      </c>
      <c r="U27" s="23">
        <f t="shared" si="0"/>
        <v>25115</v>
      </c>
      <c r="V27" s="16"/>
      <c r="W27" s="107"/>
      <c r="X27" s="103"/>
      <c r="Y27" s="106"/>
    </row>
    <row r="28" spans="1:25">
      <c r="A28" s="16">
        <v>10</v>
      </c>
      <c r="B28" t="s">
        <v>189</v>
      </c>
      <c r="C28" t="s">
        <v>13</v>
      </c>
      <c r="D28">
        <v>673628</v>
      </c>
      <c r="E28">
        <v>4640929</v>
      </c>
      <c r="F28">
        <v>6.9147189999999998</v>
      </c>
      <c r="G28">
        <v>0</v>
      </c>
      <c r="H28">
        <v>86.173000000000002</v>
      </c>
      <c r="I28">
        <v>21.2</v>
      </c>
      <c r="J28">
        <v>1026.3</v>
      </c>
      <c r="K28">
        <v>1361.7</v>
      </c>
      <c r="L28">
        <v>1.0126999999999999</v>
      </c>
      <c r="M28">
        <v>82.165999999999997</v>
      </c>
      <c r="N28">
        <v>89.772999999999996</v>
      </c>
      <c r="O28">
        <v>85.518000000000001</v>
      </c>
      <c r="P28">
        <v>20.8</v>
      </c>
      <c r="Q28">
        <v>21.7</v>
      </c>
      <c r="R28">
        <v>20.8</v>
      </c>
      <c r="S28">
        <v>5.27</v>
      </c>
      <c r="T28" s="16">
        <v>9</v>
      </c>
      <c r="U28" s="23">
        <f t="shared" si="0"/>
        <v>24617</v>
      </c>
      <c r="V28" s="16"/>
      <c r="W28" s="107"/>
      <c r="X28" s="103"/>
      <c r="Y28" s="106"/>
    </row>
    <row r="29" spans="1:25">
      <c r="A29" s="16">
        <v>9</v>
      </c>
      <c r="B29" t="s">
        <v>190</v>
      </c>
      <c r="C29" t="s">
        <v>13</v>
      </c>
      <c r="D29">
        <v>649011</v>
      </c>
      <c r="E29">
        <v>4637386</v>
      </c>
      <c r="F29">
        <v>7.0759439999999998</v>
      </c>
      <c r="G29">
        <v>0</v>
      </c>
      <c r="H29">
        <v>86.620999999999995</v>
      </c>
      <c r="I29">
        <v>21.4</v>
      </c>
      <c r="J29">
        <v>997.5</v>
      </c>
      <c r="K29">
        <v>1277.5999999999999</v>
      </c>
      <c r="L29">
        <v>1.0129999999999999</v>
      </c>
      <c r="M29">
        <v>82.745000000000005</v>
      </c>
      <c r="N29">
        <v>90.73</v>
      </c>
      <c r="O29">
        <v>87.9</v>
      </c>
      <c r="P29">
        <v>21</v>
      </c>
      <c r="Q29">
        <v>21.8</v>
      </c>
      <c r="R29">
        <v>21.2</v>
      </c>
      <c r="S29">
        <v>5.27</v>
      </c>
      <c r="T29" s="16">
        <v>8</v>
      </c>
      <c r="U29" s="23">
        <f t="shared" si="0"/>
        <v>23989</v>
      </c>
      <c r="V29" s="16"/>
      <c r="W29" s="107"/>
      <c r="X29" s="103"/>
      <c r="Y29" s="106"/>
    </row>
    <row r="30" spans="1:25" s="25" customFormat="1">
      <c r="A30" s="21">
        <v>8</v>
      </c>
      <c r="B30" t="s">
        <v>146</v>
      </c>
      <c r="C30" t="s">
        <v>13</v>
      </c>
      <c r="D30">
        <v>625022</v>
      </c>
      <c r="E30">
        <v>4633946</v>
      </c>
      <c r="F30">
        <v>7.000006</v>
      </c>
      <c r="G30">
        <v>0</v>
      </c>
      <c r="H30">
        <v>89.638999999999996</v>
      </c>
      <c r="I30">
        <v>21.7</v>
      </c>
      <c r="J30">
        <v>999.5</v>
      </c>
      <c r="K30">
        <v>1355.5</v>
      </c>
      <c r="L30">
        <v>1.0127999999999999</v>
      </c>
      <c r="M30">
        <v>84.096000000000004</v>
      </c>
      <c r="N30">
        <v>93.120999999999995</v>
      </c>
      <c r="O30">
        <v>86.897999999999996</v>
      </c>
      <c r="P30">
        <v>21.3</v>
      </c>
      <c r="Q30">
        <v>22.2</v>
      </c>
      <c r="R30">
        <v>21.4</v>
      </c>
      <c r="S30">
        <v>5.28</v>
      </c>
      <c r="T30" s="22">
        <v>7</v>
      </c>
      <c r="U30" s="23">
        <f t="shared" si="0"/>
        <v>23988</v>
      </c>
      <c r="V30" s="24">
        <v>8</v>
      </c>
      <c r="W30" s="107"/>
      <c r="X30" s="103"/>
      <c r="Y30" s="106"/>
    </row>
    <row r="31" spans="1:25">
      <c r="A31" s="16">
        <v>7</v>
      </c>
      <c r="B31" t="s">
        <v>147</v>
      </c>
      <c r="C31" t="s">
        <v>13</v>
      </c>
      <c r="D31">
        <v>601034</v>
      </c>
      <c r="E31">
        <v>4630605</v>
      </c>
      <c r="F31">
        <v>7.2404820000000001</v>
      </c>
      <c r="G31">
        <v>0</v>
      </c>
      <c r="H31">
        <v>89.402000000000001</v>
      </c>
      <c r="I31">
        <v>21.5</v>
      </c>
      <c r="J31">
        <v>1073.3</v>
      </c>
      <c r="K31">
        <v>1361.2</v>
      </c>
      <c r="L31">
        <v>1.0134000000000001</v>
      </c>
      <c r="M31">
        <v>86.757999999999996</v>
      </c>
      <c r="N31">
        <v>92.778999999999996</v>
      </c>
      <c r="O31">
        <v>90.222999999999999</v>
      </c>
      <c r="P31">
        <v>21</v>
      </c>
      <c r="Q31">
        <v>21.9</v>
      </c>
      <c r="R31">
        <v>21.4</v>
      </c>
      <c r="S31">
        <v>5.28</v>
      </c>
      <c r="T31" s="16">
        <v>6</v>
      </c>
      <c r="U31" s="23">
        <f t="shared" si="0"/>
        <v>25732</v>
      </c>
      <c r="V31" s="5"/>
      <c r="W31" s="107"/>
      <c r="X31" s="103"/>
      <c r="Y31" s="106"/>
    </row>
    <row r="32" spans="1:25">
      <c r="A32" s="16">
        <v>6</v>
      </c>
      <c r="B32" t="s">
        <v>148</v>
      </c>
      <c r="C32" t="s">
        <v>13</v>
      </c>
      <c r="D32">
        <v>575302</v>
      </c>
      <c r="E32">
        <v>4627016</v>
      </c>
      <c r="F32">
        <v>7.1094799999999996</v>
      </c>
      <c r="G32">
        <v>0</v>
      </c>
      <c r="H32">
        <v>86.695999999999998</v>
      </c>
      <c r="I32">
        <v>21.2</v>
      </c>
      <c r="J32">
        <v>1086.3</v>
      </c>
      <c r="K32">
        <v>1368.6</v>
      </c>
      <c r="L32">
        <v>1.0130999999999999</v>
      </c>
      <c r="M32">
        <v>83.236000000000004</v>
      </c>
      <c r="N32">
        <v>90.484999999999999</v>
      </c>
      <c r="O32">
        <v>88.296000000000006</v>
      </c>
      <c r="P32">
        <v>20.9</v>
      </c>
      <c r="Q32">
        <v>21.5</v>
      </c>
      <c r="R32">
        <v>21</v>
      </c>
      <c r="S32">
        <v>5.27</v>
      </c>
      <c r="T32" s="16">
        <v>5</v>
      </c>
      <c r="U32" s="23">
        <f t="shared" si="0"/>
        <v>26046</v>
      </c>
      <c r="V32" s="5"/>
      <c r="W32" s="107"/>
      <c r="X32" s="103"/>
      <c r="Y32" s="106"/>
    </row>
    <row r="33" spans="1:25">
      <c r="A33" s="16">
        <v>5</v>
      </c>
      <c r="B33" t="s">
        <v>149</v>
      </c>
      <c r="C33" t="s">
        <v>13</v>
      </c>
      <c r="D33">
        <v>549256</v>
      </c>
      <c r="E33">
        <v>4623287</v>
      </c>
      <c r="F33">
        <v>7.0579890000000001</v>
      </c>
      <c r="G33">
        <v>0</v>
      </c>
      <c r="H33">
        <v>86.307000000000002</v>
      </c>
      <c r="I33">
        <v>21.3</v>
      </c>
      <c r="J33">
        <v>967.4</v>
      </c>
      <c r="K33">
        <v>1227</v>
      </c>
      <c r="L33">
        <v>1.0129999999999999</v>
      </c>
      <c r="M33">
        <v>81.951999999999998</v>
      </c>
      <c r="N33">
        <v>90.438000000000002</v>
      </c>
      <c r="O33">
        <v>87.605000000000004</v>
      </c>
      <c r="P33">
        <v>21</v>
      </c>
      <c r="Q33">
        <v>21.8</v>
      </c>
      <c r="R33">
        <v>21.1</v>
      </c>
      <c r="S33">
        <v>5.28</v>
      </c>
      <c r="T33" s="16">
        <v>4</v>
      </c>
      <c r="U33" s="23">
        <f t="shared" si="0"/>
        <v>23209</v>
      </c>
      <c r="V33" s="5"/>
      <c r="W33" s="107"/>
      <c r="X33" s="103"/>
      <c r="Y33" s="106"/>
    </row>
    <row r="34" spans="1:25">
      <c r="A34" s="16">
        <v>4</v>
      </c>
      <c r="B34" t="s">
        <v>150</v>
      </c>
      <c r="C34" t="s">
        <v>13</v>
      </c>
      <c r="D34">
        <v>526047</v>
      </c>
      <c r="E34">
        <v>4619949</v>
      </c>
      <c r="F34">
        <v>6.7420679999999997</v>
      </c>
      <c r="G34">
        <v>0</v>
      </c>
      <c r="H34">
        <v>86.522999999999996</v>
      </c>
      <c r="I34">
        <v>21.5</v>
      </c>
      <c r="J34">
        <v>967.1</v>
      </c>
      <c r="K34">
        <v>1291.5</v>
      </c>
      <c r="L34">
        <v>1.0123</v>
      </c>
      <c r="M34">
        <v>81.921999999999997</v>
      </c>
      <c r="N34">
        <v>90.664000000000001</v>
      </c>
      <c r="O34">
        <v>83.222999999999999</v>
      </c>
      <c r="P34">
        <v>21.1</v>
      </c>
      <c r="Q34">
        <v>21.8</v>
      </c>
      <c r="R34">
        <v>21.1</v>
      </c>
      <c r="S34">
        <v>5.28</v>
      </c>
      <c r="T34" s="16">
        <v>3</v>
      </c>
      <c r="U34" s="23">
        <f t="shared" si="0"/>
        <v>23187</v>
      </c>
      <c r="V34" s="5"/>
      <c r="W34" s="107"/>
      <c r="X34" s="103"/>
      <c r="Y34" s="106"/>
    </row>
    <row r="35" spans="1:25">
      <c r="A35" s="16">
        <v>3</v>
      </c>
      <c r="B35" t="s">
        <v>151</v>
      </c>
      <c r="C35" t="s">
        <v>13</v>
      </c>
      <c r="D35">
        <v>502860</v>
      </c>
      <c r="E35">
        <v>4616617</v>
      </c>
      <c r="F35">
        <v>6.727862</v>
      </c>
      <c r="G35">
        <v>0</v>
      </c>
      <c r="H35">
        <v>87.605000000000004</v>
      </c>
      <c r="I35">
        <v>21.8</v>
      </c>
      <c r="J35">
        <v>1026.9000000000001</v>
      </c>
      <c r="K35">
        <v>1323.2</v>
      </c>
      <c r="L35">
        <v>1.0122</v>
      </c>
      <c r="M35">
        <v>83.185000000000002</v>
      </c>
      <c r="N35">
        <v>91.072999999999993</v>
      </c>
      <c r="O35">
        <v>83.185000000000002</v>
      </c>
      <c r="P35">
        <v>21.5</v>
      </c>
      <c r="Q35">
        <v>22.4</v>
      </c>
      <c r="R35">
        <v>21.6</v>
      </c>
      <c r="S35">
        <v>5.28</v>
      </c>
      <c r="T35" s="16">
        <v>2</v>
      </c>
      <c r="U35" s="23">
        <f t="shared" si="0"/>
        <v>24646</v>
      </c>
      <c r="V35" s="5"/>
      <c r="W35" s="107"/>
      <c r="X35" s="103"/>
      <c r="Y35" s="106"/>
    </row>
    <row r="36" spans="1:25">
      <c r="A36" s="16">
        <v>2</v>
      </c>
      <c r="B36" t="s">
        <v>152</v>
      </c>
      <c r="C36" t="s">
        <v>13</v>
      </c>
      <c r="D36">
        <v>478214</v>
      </c>
      <c r="E36">
        <v>4613112</v>
      </c>
      <c r="F36">
        <v>7.0247260000000002</v>
      </c>
      <c r="G36">
        <v>0</v>
      </c>
      <c r="H36">
        <v>87.448999999999998</v>
      </c>
      <c r="I36">
        <v>22</v>
      </c>
      <c r="J36">
        <v>908.8</v>
      </c>
      <c r="K36">
        <v>1331.7</v>
      </c>
      <c r="L36">
        <v>1.0128999999999999</v>
      </c>
      <c r="M36">
        <v>84.09</v>
      </c>
      <c r="N36">
        <v>90.754999999999995</v>
      </c>
      <c r="O36">
        <v>87.34</v>
      </c>
      <c r="P36">
        <v>21.5</v>
      </c>
      <c r="Q36">
        <v>22.8</v>
      </c>
      <c r="R36">
        <v>21.7</v>
      </c>
      <c r="S36">
        <v>5.28</v>
      </c>
      <c r="T36" s="16">
        <v>1</v>
      </c>
      <c r="U36" s="23">
        <f t="shared" si="0"/>
        <v>21806</v>
      </c>
      <c r="V36" s="5"/>
      <c r="W36" s="107"/>
      <c r="X36" s="103"/>
      <c r="Y36" s="106"/>
    </row>
    <row r="37" spans="1:25">
      <c r="A37" s="16">
        <v>1</v>
      </c>
      <c r="B37" t="s">
        <v>138</v>
      </c>
      <c r="C37" t="s">
        <v>13</v>
      </c>
      <c r="D37">
        <v>456408</v>
      </c>
      <c r="E37">
        <v>4610003</v>
      </c>
      <c r="F37">
        <v>7.075437</v>
      </c>
      <c r="G37">
        <v>0</v>
      </c>
      <c r="H37">
        <v>89.465999999999994</v>
      </c>
      <c r="I37">
        <v>22.1</v>
      </c>
      <c r="J37">
        <v>969.8</v>
      </c>
      <c r="K37">
        <v>1298.8</v>
      </c>
      <c r="L37">
        <v>1.0128999999999999</v>
      </c>
      <c r="M37">
        <v>85.293000000000006</v>
      </c>
      <c r="N37">
        <v>92.793999999999997</v>
      </c>
      <c r="O37">
        <v>88.099000000000004</v>
      </c>
      <c r="P37">
        <v>21.7</v>
      </c>
      <c r="Q37">
        <v>22.5</v>
      </c>
      <c r="R37">
        <v>21.8</v>
      </c>
      <c r="S37">
        <v>5.28</v>
      </c>
      <c r="T37" s="1"/>
      <c r="U37" s="26"/>
      <c r="V37" s="5"/>
      <c r="W37" s="107"/>
      <c r="X37" s="103"/>
      <c r="Y37" s="106"/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9"/>
      <c r="X38" s="199"/>
      <c r="Y38" s="199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9"/>
      <c r="X39" s="199"/>
      <c r="Y39" s="199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9"/>
      <c r="X40" s="199"/>
      <c r="Y40" s="199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9"/>
      <c r="X41" s="199"/>
      <c r="Y41" s="199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5.42578125" bestFit="1" customWidth="1"/>
    <col min="24" max="24" width="13.7109375" customWidth="1"/>
    <col min="25" max="25" width="13.7109375" bestFit="1" customWidth="1"/>
  </cols>
  <sheetData>
    <row r="1" spans="1:25" ht="15.75" customHeight="1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61" t="s">
        <v>135</v>
      </c>
      <c r="X1" s="161" t="s">
        <v>136</v>
      </c>
      <c r="Y1" s="164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62"/>
      <c r="X2" s="162"/>
      <c r="Y2" s="165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62"/>
      <c r="X3" s="162"/>
      <c r="Y3" s="16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62"/>
      <c r="X4" s="162"/>
      <c r="Y4" s="16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63"/>
      <c r="X5" s="163"/>
      <c r="Y5" s="166"/>
    </row>
    <row r="6" spans="1:25">
      <c r="A6" s="21">
        <v>32</v>
      </c>
      <c r="T6" s="22">
        <v>31</v>
      </c>
      <c r="U6" s="23">
        <f>D6-D7</f>
        <v>-537469</v>
      </c>
      <c r="V6" s="24">
        <v>1</v>
      </c>
      <c r="W6" s="126"/>
      <c r="X6" s="128"/>
      <c r="Y6" s="106" t="e">
        <f t="shared" ref="Y6:Y31" si="0">((X6*100)/D6)-100</f>
        <v>#DIV/0!</v>
      </c>
    </row>
    <row r="7" spans="1:25">
      <c r="A7" s="16">
        <v>31</v>
      </c>
      <c r="B7" t="s">
        <v>213</v>
      </c>
      <c r="C7" t="s">
        <v>13</v>
      </c>
      <c r="D7">
        <v>537469</v>
      </c>
      <c r="E7">
        <v>75080</v>
      </c>
      <c r="F7">
        <v>7.2588379999999999</v>
      </c>
      <c r="G7">
        <v>0</v>
      </c>
      <c r="H7">
        <v>88.706000000000003</v>
      </c>
      <c r="I7">
        <v>21.8</v>
      </c>
      <c r="J7">
        <v>23.8</v>
      </c>
      <c r="K7">
        <v>64.400000000000006</v>
      </c>
      <c r="L7">
        <v>1.0134000000000001</v>
      </c>
      <c r="M7">
        <v>86.054000000000002</v>
      </c>
      <c r="N7">
        <v>92.311000000000007</v>
      </c>
      <c r="O7">
        <v>89.759</v>
      </c>
      <c r="P7">
        <v>18</v>
      </c>
      <c r="Q7">
        <v>30.5</v>
      </c>
      <c r="R7">
        <v>19.3</v>
      </c>
      <c r="S7">
        <v>5.24</v>
      </c>
      <c r="T7" s="16">
        <v>30</v>
      </c>
      <c r="U7" s="23">
        <f>D7-D8</f>
        <v>544</v>
      </c>
      <c r="V7" s="4"/>
      <c r="W7" s="126"/>
      <c r="X7" s="128"/>
      <c r="Y7" s="106">
        <f t="shared" si="0"/>
        <v>-100</v>
      </c>
    </row>
    <row r="8" spans="1:25">
      <c r="A8" s="16">
        <v>30</v>
      </c>
      <c r="B8" t="s">
        <v>169</v>
      </c>
      <c r="C8" t="s">
        <v>13</v>
      </c>
      <c r="D8">
        <v>536925</v>
      </c>
      <c r="E8">
        <v>75003</v>
      </c>
      <c r="F8">
        <v>7.3392780000000002</v>
      </c>
      <c r="G8">
        <v>0</v>
      </c>
      <c r="H8">
        <v>88.823999999999998</v>
      </c>
      <c r="I8">
        <v>20.399999999999999</v>
      </c>
      <c r="J8">
        <v>19</v>
      </c>
      <c r="K8">
        <v>58.4</v>
      </c>
      <c r="L8">
        <v>1.0137</v>
      </c>
      <c r="M8">
        <v>85.433999999999997</v>
      </c>
      <c r="N8">
        <v>92.417000000000002</v>
      </c>
      <c r="O8">
        <v>90.51</v>
      </c>
      <c r="P8">
        <v>17.3</v>
      </c>
      <c r="Q8">
        <v>28.5</v>
      </c>
      <c r="R8">
        <v>18.3</v>
      </c>
      <c r="S8">
        <v>5.24</v>
      </c>
      <c r="T8" s="16">
        <v>29</v>
      </c>
      <c r="U8" s="23">
        <f>D8-D9</f>
        <v>418</v>
      </c>
      <c r="V8" s="4"/>
      <c r="W8" s="126"/>
      <c r="X8" s="128"/>
      <c r="Y8" s="106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536507</v>
      </c>
      <c r="E9">
        <v>74945</v>
      </c>
      <c r="F9">
        <v>6.9986199999999998</v>
      </c>
      <c r="G9">
        <v>0</v>
      </c>
      <c r="H9">
        <v>91.042000000000002</v>
      </c>
      <c r="I9">
        <v>20.9</v>
      </c>
      <c r="J9">
        <v>9</v>
      </c>
      <c r="K9">
        <v>27.9</v>
      </c>
      <c r="L9">
        <v>1.0129999999999999</v>
      </c>
      <c r="M9">
        <v>85.436999999999998</v>
      </c>
      <c r="N9">
        <v>93.004999999999995</v>
      </c>
      <c r="O9">
        <v>85.7</v>
      </c>
      <c r="P9">
        <v>15</v>
      </c>
      <c r="Q9">
        <v>30.7</v>
      </c>
      <c r="R9">
        <v>17.899999999999999</v>
      </c>
      <c r="S9">
        <v>5.24</v>
      </c>
      <c r="T9" s="22">
        <v>28</v>
      </c>
      <c r="U9" s="23">
        <f t="shared" ref="U9:U36" si="1">D9-D10</f>
        <v>160</v>
      </c>
      <c r="V9" s="24">
        <v>29</v>
      </c>
      <c r="W9" s="126"/>
      <c r="X9" s="128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536347</v>
      </c>
      <c r="E10">
        <v>74923</v>
      </c>
      <c r="F10">
        <v>7.492216</v>
      </c>
      <c r="G10">
        <v>0</v>
      </c>
      <c r="H10">
        <v>90.748999999999995</v>
      </c>
      <c r="I10">
        <v>20.399999999999999</v>
      </c>
      <c r="J10">
        <v>13.6</v>
      </c>
      <c r="K10">
        <v>49.7</v>
      </c>
      <c r="L10">
        <v>1.0141</v>
      </c>
      <c r="M10">
        <v>87.921999999999997</v>
      </c>
      <c r="N10">
        <v>94.308000000000007</v>
      </c>
      <c r="O10">
        <v>92.358000000000004</v>
      </c>
      <c r="P10">
        <v>15</v>
      </c>
      <c r="Q10">
        <v>30.1</v>
      </c>
      <c r="R10">
        <v>17.600000000000001</v>
      </c>
      <c r="S10">
        <v>5.24</v>
      </c>
      <c r="T10" s="16">
        <v>27</v>
      </c>
      <c r="U10" s="23">
        <f t="shared" si="1"/>
        <v>282</v>
      </c>
      <c r="V10" s="16"/>
      <c r="W10" s="126"/>
      <c r="X10" s="128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536065</v>
      </c>
      <c r="E11">
        <v>74884</v>
      </c>
      <c r="F11">
        <v>7.2474220000000003</v>
      </c>
      <c r="G11">
        <v>0</v>
      </c>
      <c r="H11">
        <v>89.388000000000005</v>
      </c>
      <c r="I11">
        <v>21.5</v>
      </c>
      <c r="J11">
        <v>21.1</v>
      </c>
      <c r="K11">
        <v>60.6</v>
      </c>
      <c r="L11">
        <v>1.0137</v>
      </c>
      <c r="M11">
        <v>86.32</v>
      </c>
      <c r="N11">
        <v>92.903999999999996</v>
      </c>
      <c r="O11">
        <v>88.887</v>
      </c>
      <c r="P11">
        <v>15.9</v>
      </c>
      <c r="Q11">
        <v>30.4</v>
      </c>
      <c r="R11">
        <v>17.3</v>
      </c>
      <c r="S11">
        <v>5.24</v>
      </c>
      <c r="T11" s="16">
        <v>26</v>
      </c>
      <c r="U11" s="23">
        <f t="shared" si="1"/>
        <v>475</v>
      </c>
      <c r="V11" s="16"/>
      <c r="W11" s="126"/>
      <c r="X11" s="128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535590</v>
      </c>
      <c r="E12">
        <v>74818</v>
      </c>
      <c r="F12">
        <v>7.100568</v>
      </c>
      <c r="G12">
        <v>0</v>
      </c>
      <c r="H12">
        <v>88.527000000000001</v>
      </c>
      <c r="I12">
        <v>21.3</v>
      </c>
      <c r="J12">
        <v>22.6</v>
      </c>
      <c r="K12">
        <v>53.5</v>
      </c>
      <c r="L12">
        <v>1.0132000000000001</v>
      </c>
      <c r="M12">
        <v>85.650999999999996</v>
      </c>
      <c r="N12">
        <v>91.527000000000001</v>
      </c>
      <c r="O12">
        <v>87.314999999999998</v>
      </c>
      <c r="P12">
        <v>16.399999999999999</v>
      </c>
      <c r="Q12">
        <v>31.5</v>
      </c>
      <c r="R12">
        <v>18.5</v>
      </c>
      <c r="S12">
        <v>5.24</v>
      </c>
      <c r="T12" s="16">
        <v>25</v>
      </c>
      <c r="U12" s="23">
        <f t="shared" si="1"/>
        <v>516</v>
      </c>
      <c r="V12" s="16"/>
      <c r="W12" s="126"/>
      <c r="X12" s="128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535074</v>
      </c>
      <c r="E13">
        <v>74745</v>
      </c>
      <c r="F13">
        <v>7.0869530000000003</v>
      </c>
      <c r="G13">
        <v>0</v>
      </c>
      <c r="H13">
        <v>89.272999999999996</v>
      </c>
      <c r="I13">
        <v>20.8</v>
      </c>
      <c r="J13">
        <v>24.3</v>
      </c>
      <c r="K13">
        <v>64.7</v>
      </c>
      <c r="L13">
        <v>1.0130999999999999</v>
      </c>
      <c r="M13">
        <v>85.471000000000004</v>
      </c>
      <c r="N13">
        <v>91.941000000000003</v>
      </c>
      <c r="O13">
        <v>87.326999999999998</v>
      </c>
      <c r="P13">
        <v>17.399999999999999</v>
      </c>
      <c r="Q13">
        <v>27.7</v>
      </c>
      <c r="R13">
        <v>19.100000000000001</v>
      </c>
      <c r="S13">
        <v>5.24</v>
      </c>
      <c r="T13" s="16">
        <v>24</v>
      </c>
      <c r="U13" s="23">
        <f t="shared" si="1"/>
        <v>560</v>
      </c>
      <c r="V13" s="16"/>
      <c r="W13" s="126"/>
      <c r="X13" s="128"/>
      <c r="Y13" s="106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534514</v>
      </c>
      <c r="E14">
        <v>74667</v>
      </c>
      <c r="F14">
        <v>7.0629390000000001</v>
      </c>
      <c r="G14">
        <v>0</v>
      </c>
      <c r="H14">
        <v>87.997</v>
      </c>
      <c r="I14">
        <v>20.6</v>
      </c>
      <c r="J14">
        <v>24.8</v>
      </c>
      <c r="K14">
        <v>65.599999999999994</v>
      </c>
      <c r="L14">
        <v>1.0130999999999999</v>
      </c>
      <c r="M14">
        <v>84.518000000000001</v>
      </c>
      <c r="N14">
        <v>91.049000000000007</v>
      </c>
      <c r="O14">
        <v>86.759</v>
      </c>
      <c r="P14">
        <v>18</v>
      </c>
      <c r="Q14">
        <v>25.6</v>
      </c>
      <c r="R14">
        <v>18.399999999999999</v>
      </c>
      <c r="S14">
        <v>5.24</v>
      </c>
      <c r="T14" s="16">
        <v>23</v>
      </c>
      <c r="U14" s="23">
        <f t="shared" si="1"/>
        <v>573</v>
      </c>
      <c r="V14" s="16"/>
      <c r="W14" s="126"/>
      <c r="X14" s="128"/>
      <c r="Y14" s="106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533941</v>
      </c>
      <c r="E15">
        <v>74587</v>
      </c>
      <c r="F15">
        <v>7.0618299999999996</v>
      </c>
      <c r="G15">
        <v>0</v>
      </c>
      <c r="H15">
        <v>88.138000000000005</v>
      </c>
      <c r="I15">
        <v>21.6</v>
      </c>
      <c r="J15">
        <v>19</v>
      </c>
      <c r="K15">
        <v>56.2</v>
      </c>
      <c r="L15">
        <v>1.0130999999999999</v>
      </c>
      <c r="M15">
        <v>84.930999999999997</v>
      </c>
      <c r="N15">
        <v>90.994</v>
      </c>
      <c r="O15">
        <v>86.781999999999996</v>
      </c>
      <c r="P15">
        <v>17.600000000000001</v>
      </c>
      <c r="Q15">
        <v>26.9</v>
      </c>
      <c r="R15">
        <v>18.5</v>
      </c>
      <c r="S15">
        <v>5.24</v>
      </c>
      <c r="T15" s="16">
        <v>22</v>
      </c>
      <c r="U15" s="23">
        <f t="shared" si="1"/>
        <v>422</v>
      </c>
      <c r="V15" s="16"/>
      <c r="W15" s="126"/>
      <c r="X15" s="128"/>
      <c r="Y15" s="106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533519</v>
      </c>
      <c r="E16">
        <v>74527</v>
      </c>
      <c r="F16">
        <v>7.0660990000000004</v>
      </c>
      <c r="G16">
        <v>0</v>
      </c>
      <c r="H16">
        <v>90.846999999999994</v>
      </c>
      <c r="I16">
        <v>21</v>
      </c>
      <c r="J16">
        <v>9</v>
      </c>
      <c r="K16">
        <v>45.5</v>
      </c>
      <c r="L16">
        <v>1.0129999999999999</v>
      </c>
      <c r="M16">
        <v>85.95</v>
      </c>
      <c r="N16">
        <v>93.905000000000001</v>
      </c>
      <c r="O16">
        <v>87.131</v>
      </c>
      <c r="P16">
        <v>16.399999999999999</v>
      </c>
      <c r="Q16">
        <v>32.700000000000003</v>
      </c>
      <c r="R16">
        <v>19.399999999999999</v>
      </c>
      <c r="S16">
        <v>5.25</v>
      </c>
      <c r="T16" s="22">
        <v>21</v>
      </c>
      <c r="U16" s="23">
        <f t="shared" si="1"/>
        <v>164</v>
      </c>
      <c r="V16" s="24">
        <v>22</v>
      </c>
      <c r="W16" s="126"/>
      <c r="X16" s="128"/>
      <c r="Y16" s="106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533355</v>
      </c>
      <c r="E17">
        <v>74505</v>
      </c>
      <c r="F17">
        <v>7.374746</v>
      </c>
      <c r="G17">
        <v>0</v>
      </c>
      <c r="H17">
        <v>90.966999999999999</v>
      </c>
      <c r="I17">
        <v>19.7</v>
      </c>
      <c r="J17">
        <v>13.3</v>
      </c>
      <c r="K17">
        <v>48</v>
      </c>
      <c r="L17">
        <v>1.0141</v>
      </c>
      <c r="M17">
        <v>88.07</v>
      </c>
      <c r="N17">
        <v>93.262</v>
      </c>
      <c r="O17">
        <v>90.278000000000006</v>
      </c>
      <c r="P17">
        <v>15</v>
      </c>
      <c r="Q17">
        <v>29.6</v>
      </c>
      <c r="R17">
        <v>16.399999999999999</v>
      </c>
      <c r="S17">
        <v>5.25</v>
      </c>
      <c r="T17" s="16">
        <v>20</v>
      </c>
      <c r="U17" s="23">
        <f t="shared" si="1"/>
        <v>279</v>
      </c>
      <c r="V17" s="16"/>
      <c r="W17" s="126"/>
      <c r="X17" s="128"/>
      <c r="Y17" s="106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533076</v>
      </c>
      <c r="E18">
        <v>74466</v>
      </c>
      <c r="F18">
        <v>7.2966530000000001</v>
      </c>
      <c r="G18">
        <v>0</v>
      </c>
      <c r="H18">
        <v>89.558000000000007</v>
      </c>
      <c r="I18">
        <v>24</v>
      </c>
      <c r="J18">
        <v>20.5</v>
      </c>
      <c r="K18">
        <v>57.3</v>
      </c>
      <c r="L18">
        <v>1.0135000000000001</v>
      </c>
      <c r="M18">
        <v>86.013000000000005</v>
      </c>
      <c r="N18">
        <v>93.108999999999995</v>
      </c>
      <c r="O18">
        <v>90.257000000000005</v>
      </c>
      <c r="P18">
        <v>17.600000000000001</v>
      </c>
      <c r="Q18">
        <v>35.5</v>
      </c>
      <c r="R18">
        <v>19.2</v>
      </c>
      <c r="S18">
        <v>5.25</v>
      </c>
      <c r="T18" s="16">
        <v>19</v>
      </c>
      <c r="U18" s="23">
        <f t="shared" si="1"/>
        <v>463</v>
      </c>
      <c r="V18" s="16"/>
      <c r="W18" s="126"/>
      <c r="X18" s="128"/>
      <c r="Y18" s="106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532613</v>
      </c>
      <c r="E19">
        <v>74401</v>
      </c>
      <c r="F19">
        <v>7.2347720000000004</v>
      </c>
      <c r="G19">
        <v>0</v>
      </c>
      <c r="H19">
        <v>88.165000000000006</v>
      </c>
      <c r="I19">
        <v>23</v>
      </c>
      <c r="J19">
        <v>17.899999999999999</v>
      </c>
      <c r="K19">
        <v>49.3</v>
      </c>
      <c r="L19">
        <v>1.0136000000000001</v>
      </c>
      <c r="M19">
        <v>85.492000000000004</v>
      </c>
      <c r="N19">
        <v>90.680999999999997</v>
      </c>
      <c r="O19">
        <v>88.784999999999997</v>
      </c>
      <c r="P19">
        <v>16.100000000000001</v>
      </c>
      <c r="Q19">
        <v>31.6</v>
      </c>
      <c r="R19">
        <v>17.5</v>
      </c>
      <c r="S19">
        <v>5.24</v>
      </c>
      <c r="T19" s="16">
        <v>18</v>
      </c>
      <c r="U19" s="23">
        <f t="shared" si="1"/>
        <v>397</v>
      </c>
      <c r="V19" s="16"/>
      <c r="W19" s="126"/>
      <c r="X19" s="128"/>
      <c r="Y19" s="106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532216</v>
      </c>
      <c r="E20">
        <v>74345</v>
      </c>
      <c r="F20">
        <v>7.0342960000000003</v>
      </c>
      <c r="G20">
        <v>0</v>
      </c>
      <c r="H20">
        <v>88.569000000000003</v>
      </c>
      <c r="I20">
        <v>22.5</v>
      </c>
      <c r="J20">
        <v>20.2</v>
      </c>
      <c r="K20">
        <v>64.8</v>
      </c>
      <c r="L20">
        <v>1.0129999999999999</v>
      </c>
      <c r="M20">
        <v>85.584999999999994</v>
      </c>
      <c r="N20">
        <v>90.626999999999995</v>
      </c>
      <c r="O20">
        <v>86.555000000000007</v>
      </c>
      <c r="P20">
        <v>17.899999999999999</v>
      </c>
      <c r="Q20">
        <v>29.4</v>
      </c>
      <c r="R20">
        <v>19</v>
      </c>
      <c r="S20">
        <v>5.25</v>
      </c>
      <c r="T20" s="16">
        <v>17</v>
      </c>
      <c r="U20" s="23">
        <f t="shared" si="1"/>
        <v>453</v>
      </c>
      <c r="V20" s="16"/>
      <c r="W20" s="126"/>
      <c r="X20" s="128"/>
      <c r="Y20" s="106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531763</v>
      </c>
      <c r="E21">
        <v>74281</v>
      </c>
      <c r="F21">
        <v>7.1179180000000004</v>
      </c>
      <c r="G21">
        <v>0</v>
      </c>
      <c r="H21">
        <v>92.42</v>
      </c>
      <c r="I21">
        <v>20.9</v>
      </c>
      <c r="J21">
        <v>3.9</v>
      </c>
      <c r="K21">
        <v>72.2</v>
      </c>
      <c r="L21">
        <v>1.0129999999999999</v>
      </c>
      <c r="M21">
        <v>87.613</v>
      </c>
      <c r="N21">
        <v>94.807000000000002</v>
      </c>
      <c r="O21">
        <v>88.123999999999995</v>
      </c>
      <c r="P21">
        <v>13</v>
      </c>
      <c r="Q21">
        <v>28.8</v>
      </c>
      <c r="R21">
        <v>20.2</v>
      </c>
      <c r="S21">
        <v>5.25</v>
      </c>
      <c r="T21" s="16">
        <v>16</v>
      </c>
      <c r="U21" s="23">
        <f t="shared" si="1"/>
        <v>93</v>
      </c>
      <c r="V21" s="16"/>
      <c r="W21" s="126"/>
      <c r="X21" s="128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531670</v>
      </c>
      <c r="E22">
        <v>74268</v>
      </c>
      <c r="F22">
        <v>7.7690340000000004</v>
      </c>
      <c r="G22">
        <v>0</v>
      </c>
      <c r="H22">
        <v>93.477000000000004</v>
      </c>
      <c r="I22">
        <v>20.9</v>
      </c>
      <c r="J22">
        <v>0</v>
      </c>
      <c r="K22">
        <v>0</v>
      </c>
      <c r="L22">
        <v>1.0155000000000001</v>
      </c>
      <c r="M22">
        <v>89.543000000000006</v>
      </c>
      <c r="N22">
        <v>95.316999999999993</v>
      </c>
      <c r="O22">
        <v>94.33</v>
      </c>
      <c r="P22">
        <v>12</v>
      </c>
      <c r="Q22">
        <v>32.1</v>
      </c>
      <c r="R22">
        <v>12.9</v>
      </c>
      <c r="S22">
        <v>5.24</v>
      </c>
      <c r="T22" s="16">
        <v>15</v>
      </c>
      <c r="U22" s="23">
        <f t="shared" si="1"/>
        <v>0</v>
      </c>
      <c r="V22" s="16"/>
      <c r="W22" s="126"/>
      <c r="X22" s="128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531670</v>
      </c>
      <c r="E23">
        <v>74268</v>
      </c>
      <c r="F23">
        <v>7.3943070000000004</v>
      </c>
      <c r="G23">
        <v>0</v>
      </c>
      <c r="H23">
        <v>92.096999999999994</v>
      </c>
      <c r="I23">
        <v>19.899999999999999</v>
      </c>
      <c r="J23">
        <v>0</v>
      </c>
      <c r="K23">
        <v>0</v>
      </c>
      <c r="L23">
        <v>1.0143</v>
      </c>
      <c r="M23">
        <v>90.018000000000001</v>
      </c>
      <c r="N23">
        <v>93.852000000000004</v>
      </c>
      <c r="O23">
        <v>90.018000000000001</v>
      </c>
      <c r="P23">
        <v>13.3</v>
      </c>
      <c r="Q23">
        <v>28.2</v>
      </c>
      <c r="R23">
        <v>14.9</v>
      </c>
      <c r="S23">
        <v>5.24</v>
      </c>
      <c r="T23" s="22">
        <v>14</v>
      </c>
      <c r="U23" s="23">
        <f t="shared" si="1"/>
        <v>0</v>
      </c>
      <c r="V23" s="24">
        <v>15</v>
      </c>
      <c r="W23" s="126"/>
      <c r="X23" s="128"/>
      <c r="Y23" s="106">
        <f t="shared" si="0"/>
        <v>-100</v>
      </c>
    </row>
    <row r="24" spans="1:25">
      <c r="A24" s="16">
        <v>14</v>
      </c>
      <c r="B24" t="s">
        <v>185</v>
      </c>
      <c r="C24" t="s">
        <v>13</v>
      </c>
      <c r="D24">
        <v>531670</v>
      </c>
      <c r="E24">
        <v>74268</v>
      </c>
      <c r="F24">
        <v>7.4446029999999999</v>
      </c>
      <c r="G24">
        <v>0</v>
      </c>
      <c r="H24">
        <v>91.7</v>
      </c>
      <c r="I24">
        <v>20.9</v>
      </c>
      <c r="J24">
        <v>11.5</v>
      </c>
      <c r="K24">
        <v>58.7</v>
      </c>
      <c r="L24">
        <v>1.0141</v>
      </c>
      <c r="M24">
        <v>88.552999999999997</v>
      </c>
      <c r="N24">
        <v>93.837000000000003</v>
      </c>
      <c r="O24">
        <v>91.552999999999997</v>
      </c>
      <c r="P24">
        <v>16.3</v>
      </c>
      <c r="Q24">
        <v>27.6</v>
      </c>
      <c r="R24">
        <v>17.2</v>
      </c>
      <c r="S24">
        <v>5.25</v>
      </c>
      <c r="T24" s="16">
        <v>13</v>
      </c>
      <c r="U24" s="23">
        <f t="shared" si="1"/>
        <v>253</v>
      </c>
      <c r="V24" s="16"/>
      <c r="W24" s="126"/>
      <c r="X24" s="128"/>
      <c r="Y24" s="106">
        <f t="shared" si="0"/>
        <v>-100</v>
      </c>
    </row>
    <row r="25" spans="1:25">
      <c r="A25" s="16">
        <v>13</v>
      </c>
      <c r="B25" t="s">
        <v>186</v>
      </c>
      <c r="C25" t="s">
        <v>13</v>
      </c>
      <c r="D25">
        <v>531417</v>
      </c>
      <c r="E25">
        <v>74233</v>
      </c>
      <c r="F25">
        <v>7.3325389999999997</v>
      </c>
      <c r="G25">
        <v>0</v>
      </c>
      <c r="H25">
        <v>90.638000000000005</v>
      </c>
      <c r="I25">
        <v>21.4</v>
      </c>
      <c r="J25">
        <v>21.9</v>
      </c>
      <c r="K25">
        <v>56.3</v>
      </c>
      <c r="L25">
        <v>1.0137</v>
      </c>
      <c r="M25">
        <v>86.283000000000001</v>
      </c>
      <c r="N25">
        <v>93.69</v>
      </c>
      <c r="O25">
        <v>90.472999999999999</v>
      </c>
      <c r="P25">
        <v>17</v>
      </c>
      <c r="Q25">
        <v>29.7</v>
      </c>
      <c r="R25">
        <v>18.5</v>
      </c>
      <c r="S25">
        <v>5.25</v>
      </c>
      <c r="T25" s="16">
        <v>12</v>
      </c>
      <c r="U25" s="23">
        <f t="shared" si="1"/>
        <v>500</v>
      </c>
      <c r="V25" s="16"/>
      <c r="W25" s="126"/>
      <c r="X25" s="128"/>
      <c r="Y25" s="106">
        <f t="shared" si="0"/>
        <v>-100</v>
      </c>
    </row>
    <row r="26" spans="1:25">
      <c r="A26" s="16">
        <v>12</v>
      </c>
      <c r="B26" t="s">
        <v>187</v>
      </c>
      <c r="C26" t="s">
        <v>13</v>
      </c>
      <c r="D26">
        <v>530917</v>
      </c>
      <c r="E26">
        <v>74165</v>
      </c>
      <c r="F26">
        <v>7.14872</v>
      </c>
      <c r="G26">
        <v>0</v>
      </c>
      <c r="H26">
        <v>88.908000000000001</v>
      </c>
      <c r="I26">
        <v>22.3</v>
      </c>
      <c r="J26">
        <v>20</v>
      </c>
      <c r="K26">
        <v>47.2</v>
      </c>
      <c r="L26">
        <v>1.0135000000000001</v>
      </c>
      <c r="M26">
        <v>85.653999999999996</v>
      </c>
      <c r="N26">
        <v>92.534999999999997</v>
      </c>
      <c r="O26">
        <v>87.466999999999999</v>
      </c>
      <c r="P26">
        <v>16.100000000000001</v>
      </c>
      <c r="Q26">
        <v>33.700000000000003</v>
      </c>
      <c r="R26">
        <v>17.100000000000001</v>
      </c>
      <c r="S26">
        <v>5.24</v>
      </c>
      <c r="T26" s="16">
        <v>11</v>
      </c>
      <c r="U26" s="23">
        <f t="shared" si="1"/>
        <v>450</v>
      </c>
      <c r="V26" s="16"/>
      <c r="W26" s="126"/>
      <c r="X26" s="128"/>
      <c r="Y26" s="106">
        <f t="shared" si="0"/>
        <v>-100</v>
      </c>
    </row>
    <row r="27" spans="1:25">
      <c r="A27" s="16">
        <v>11</v>
      </c>
      <c r="B27" t="s">
        <v>188</v>
      </c>
      <c r="C27" t="s">
        <v>13</v>
      </c>
      <c r="D27">
        <v>530467</v>
      </c>
      <c r="E27">
        <v>74101</v>
      </c>
      <c r="F27">
        <v>7.2930200000000003</v>
      </c>
      <c r="G27">
        <v>0</v>
      </c>
      <c r="H27">
        <v>89.42</v>
      </c>
      <c r="I27">
        <v>22</v>
      </c>
      <c r="J27">
        <v>19.100000000000001</v>
      </c>
      <c r="K27">
        <v>47.6</v>
      </c>
      <c r="L27">
        <v>1.0137</v>
      </c>
      <c r="M27">
        <v>84.932000000000002</v>
      </c>
      <c r="N27">
        <v>92.688999999999993</v>
      </c>
      <c r="O27">
        <v>89.622</v>
      </c>
      <c r="P27">
        <v>16.100000000000001</v>
      </c>
      <c r="Q27">
        <v>32.9</v>
      </c>
      <c r="R27">
        <v>17.600000000000001</v>
      </c>
      <c r="S27">
        <v>5.24</v>
      </c>
      <c r="T27" s="16">
        <v>10</v>
      </c>
      <c r="U27" s="23">
        <f t="shared" si="1"/>
        <v>421</v>
      </c>
      <c r="V27" s="16"/>
      <c r="W27" s="126"/>
      <c r="X27" s="128"/>
      <c r="Y27" s="106">
        <f t="shared" si="0"/>
        <v>-100</v>
      </c>
    </row>
    <row r="28" spans="1:25">
      <c r="A28" s="16">
        <v>10</v>
      </c>
      <c r="B28" t="s">
        <v>189</v>
      </c>
      <c r="C28" t="s">
        <v>13</v>
      </c>
      <c r="D28">
        <v>530046</v>
      </c>
      <c r="E28">
        <v>74043</v>
      </c>
      <c r="F28">
        <v>7.179932</v>
      </c>
      <c r="G28">
        <v>0</v>
      </c>
      <c r="H28">
        <v>88.748999999999995</v>
      </c>
      <c r="I28">
        <v>21.6</v>
      </c>
      <c r="J28">
        <v>21.6</v>
      </c>
      <c r="K28">
        <v>60.2</v>
      </c>
      <c r="L28">
        <v>1.0135000000000001</v>
      </c>
      <c r="M28">
        <v>85.087000000000003</v>
      </c>
      <c r="N28">
        <v>91.447000000000003</v>
      </c>
      <c r="O28">
        <v>88.126999999999995</v>
      </c>
      <c r="P28">
        <v>16.5</v>
      </c>
      <c r="Q28">
        <v>29.4</v>
      </c>
      <c r="R28">
        <v>17.8</v>
      </c>
      <c r="S28">
        <v>5.24</v>
      </c>
      <c r="T28" s="16">
        <v>9</v>
      </c>
      <c r="U28" s="23">
        <f t="shared" si="1"/>
        <v>491</v>
      </c>
      <c r="V28" s="16"/>
      <c r="W28" s="126"/>
      <c r="X28" s="128"/>
      <c r="Y28" s="106">
        <f t="shared" si="0"/>
        <v>-100</v>
      </c>
    </row>
    <row r="29" spans="1:25">
      <c r="A29" s="16">
        <v>9</v>
      </c>
      <c r="B29" t="s">
        <v>190</v>
      </c>
      <c r="C29" t="s">
        <v>13</v>
      </c>
      <c r="D29">
        <v>529555</v>
      </c>
      <c r="E29">
        <v>73974</v>
      </c>
      <c r="F29">
        <v>7.2656700000000001</v>
      </c>
      <c r="G29">
        <v>0</v>
      </c>
      <c r="H29">
        <v>89.04</v>
      </c>
      <c r="I29">
        <v>20.8</v>
      </c>
      <c r="J29">
        <v>22.6</v>
      </c>
      <c r="K29">
        <v>55.9</v>
      </c>
      <c r="L29">
        <v>1.0134000000000001</v>
      </c>
      <c r="M29">
        <v>85.594999999999999</v>
      </c>
      <c r="N29">
        <v>92.116</v>
      </c>
      <c r="O29">
        <v>89.781999999999996</v>
      </c>
      <c r="P29">
        <v>16.8</v>
      </c>
      <c r="Q29">
        <v>27.1</v>
      </c>
      <c r="R29">
        <v>19.100000000000001</v>
      </c>
      <c r="S29">
        <v>5.25</v>
      </c>
      <c r="T29" s="16">
        <v>8</v>
      </c>
      <c r="U29" s="23">
        <f t="shared" si="1"/>
        <v>519</v>
      </c>
      <c r="V29" s="16"/>
      <c r="W29" s="126"/>
      <c r="X29" s="128"/>
      <c r="Y29" s="106">
        <f t="shared" si="0"/>
        <v>-100</v>
      </c>
    </row>
    <row r="30" spans="1:25" s="25" customFormat="1">
      <c r="A30" s="21">
        <v>8</v>
      </c>
      <c r="B30" t="s">
        <v>146</v>
      </c>
      <c r="C30" t="s">
        <v>13</v>
      </c>
      <c r="D30">
        <v>529036</v>
      </c>
      <c r="E30">
        <v>73901</v>
      </c>
      <c r="F30">
        <v>7.2024049999999997</v>
      </c>
      <c r="G30">
        <v>0</v>
      </c>
      <c r="H30">
        <v>92.147999999999996</v>
      </c>
      <c r="I30">
        <v>20.7</v>
      </c>
      <c r="J30">
        <v>9.6</v>
      </c>
      <c r="K30">
        <v>32</v>
      </c>
      <c r="L30">
        <v>1.0134000000000001</v>
      </c>
      <c r="M30">
        <v>86.856999999999999</v>
      </c>
      <c r="N30">
        <v>94.25</v>
      </c>
      <c r="O30">
        <v>88.683999999999997</v>
      </c>
      <c r="P30">
        <v>14</v>
      </c>
      <c r="Q30">
        <v>31.8</v>
      </c>
      <c r="R30">
        <v>18.5</v>
      </c>
      <c r="S30">
        <v>5.26</v>
      </c>
      <c r="T30" s="22">
        <v>7</v>
      </c>
      <c r="U30" s="23">
        <f t="shared" si="1"/>
        <v>180</v>
      </c>
      <c r="V30" s="24">
        <v>8</v>
      </c>
      <c r="W30" s="126">
        <v>41860.400879629633</v>
      </c>
      <c r="X30" s="128">
        <v>529037</v>
      </c>
      <c r="Y30" s="106">
        <f t="shared" si="0"/>
        <v>1.8902305325241286E-4</v>
      </c>
    </row>
    <row r="31" spans="1:25">
      <c r="A31" s="16">
        <v>7</v>
      </c>
      <c r="B31" t="s">
        <v>147</v>
      </c>
      <c r="C31" t="s">
        <v>13</v>
      </c>
      <c r="D31">
        <v>528856</v>
      </c>
      <c r="E31">
        <v>73877</v>
      </c>
      <c r="F31">
        <v>7.6172769999999996</v>
      </c>
      <c r="G31">
        <v>0</v>
      </c>
      <c r="H31">
        <v>92.343000000000004</v>
      </c>
      <c r="I31">
        <v>21.3</v>
      </c>
      <c r="J31">
        <v>14.2</v>
      </c>
      <c r="K31">
        <v>47.8</v>
      </c>
      <c r="L31">
        <v>1.0148999999999999</v>
      </c>
      <c r="M31">
        <v>91.093999999999994</v>
      </c>
      <c r="N31">
        <v>94.052000000000007</v>
      </c>
      <c r="O31">
        <v>92.71</v>
      </c>
      <c r="P31">
        <v>13.1</v>
      </c>
      <c r="Q31">
        <v>32.5</v>
      </c>
      <c r="R31">
        <v>14.1</v>
      </c>
      <c r="S31">
        <v>5.25</v>
      </c>
      <c r="T31" s="16">
        <v>6</v>
      </c>
      <c r="U31" s="23">
        <f t="shared" si="1"/>
        <v>299</v>
      </c>
      <c r="V31" s="5"/>
      <c r="W31" s="126">
        <v>41829.422627314816</v>
      </c>
      <c r="X31" s="128">
        <v>528857</v>
      </c>
      <c r="Y31" s="106">
        <f t="shared" si="0"/>
        <v>1.8908738863387953E-4</v>
      </c>
    </row>
    <row r="32" spans="1:25">
      <c r="A32" s="16">
        <v>6</v>
      </c>
      <c r="B32" t="s">
        <v>148</v>
      </c>
      <c r="C32" t="s">
        <v>13</v>
      </c>
      <c r="D32">
        <v>528557</v>
      </c>
      <c r="E32">
        <v>73836</v>
      </c>
      <c r="F32">
        <v>7.4301579999999996</v>
      </c>
      <c r="G32">
        <v>0</v>
      </c>
      <c r="H32">
        <v>89.632999999999996</v>
      </c>
      <c r="I32">
        <v>20.100000000000001</v>
      </c>
      <c r="J32">
        <v>19.100000000000001</v>
      </c>
      <c r="K32">
        <v>49.4</v>
      </c>
      <c r="L32">
        <v>1.0141</v>
      </c>
      <c r="M32">
        <v>86.986999999999995</v>
      </c>
      <c r="N32">
        <v>92.066000000000003</v>
      </c>
      <c r="O32">
        <v>91.177999999999997</v>
      </c>
      <c r="P32">
        <v>15.1</v>
      </c>
      <c r="Q32">
        <v>25.4</v>
      </c>
      <c r="R32">
        <v>16.7</v>
      </c>
      <c r="S32">
        <v>5.26</v>
      </c>
      <c r="T32" s="16">
        <v>5</v>
      </c>
      <c r="U32" s="23">
        <f t="shared" si="1"/>
        <v>421</v>
      </c>
      <c r="V32" s="5"/>
      <c r="W32" s="130"/>
      <c r="X32" s="129"/>
      <c r="Y32" s="106">
        <f>((X32*100)/D32)-100</f>
        <v>-100</v>
      </c>
    </row>
    <row r="33" spans="1:25">
      <c r="A33" s="16">
        <v>5</v>
      </c>
      <c r="B33" t="s">
        <v>149</v>
      </c>
      <c r="C33" t="s">
        <v>13</v>
      </c>
      <c r="D33">
        <v>528136</v>
      </c>
      <c r="E33">
        <v>73778</v>
      </c>
      <c r="F33">
        <v>7.2692629999999996</v>
      </c>
      <c r="G33">
        <v>0</v>
      </c>
      <c r="H33">
        <v>88.486000000000004</v>
      </c>
      <c r="I33">
        <v>21</v>
      </c>
      <c r="J33">
        <v>21.3</v>
      </c>
      <c r="K33">
        <v>49.3</v>
      </c>
      <c r="L33">
        <v>1.0134000000000001</v>
      </c>
      <c r="M33">
        <v>85.055000000000007</v>
      </c>
      <c r="N33">
        <v>90.972999999999999</v>
      </c>
      <c r="O33">
        <v>89.847999999999999</v>
      </c>
      <c r="P33">
        <v>17.899999999999999</v>
      </c>
      <c r="Q33">
        <v>30.3</v>
      </c>
      <c r="R33">
        <v>19.100000000000001</v>
      </c>
      <c r="S33">
        <v>5.26</v>
      </c>
      <c r="T33" s="16">
        <v>4</v>
      </c>
      <c r="U33" s="23">
        <f t="shared" si="1"/>
        <v>485</v>
      </c>
      <c r="V33" s="5"/>
      <c r="W33" s="126">
        <v>41768.434236111112</v>
      </c>
      <c r="X33" s="128">
        <v>528137</v>
      </c>
      <c r="Y33" s="106">
        <f>((X33*100)/D33)-100</f>
        <v>1.8934516866409012E-4</v>
      </c>
    </row>
    <row r="34" spans="1:25">
      <c r="A34" s="16">
        <v>4</v>
      </c>
      <c r="B34" t="s">
        <v>150</v>
      </c>
      <c r="C34" t="s">
        <v>13</v>
      </c>
      <c r="D34">
        <v>527651</v>
      </c>
      <c r="E34">
        <v>73710</v>
      </c>
      <c r="F34">
        <v>6.988893</v>
      </c>
      <c r="G34">
        <v>0</v>
      </c>
      <c r="H34">
        <v>88.724999999999994</v>
      </c>
      <c r="I34">
        <v>19.600000000000001</v>
      </c>
      <c r="J34">
        <v>20.100000000000001</v>
      </c>
      <c r="K34">
        <v>48.6</v>
      </c>
      <c r="L34">
        <v>1.0129999999999999</v>
      </c>
      <c r="M34">
        <v>85.379000000000005</v>
      </c>
      <c r="N34">
        <v>91.715999999999994</v>
      </c>
      <c r="O34">
        <v>85.694999999999993</v>
      </c>
      <c r="P34">
        <v>17.3</v>
      </c>
      <c r="Q34">
        <v>24.9</v>
      </c>
      <c r="R34">
        <v>18.3</v>
      </c>
      <c r="S34">
        <v>5.27</v>
      </c>
      <c r="T34" s="16">
        <v>3</v>
      </c>
      <c r="U34" s="23">
        <f t="shared" si="1"/>
        <v>452</v>
      </c>
      <c r="V34" s="5"/>
      <c r="W34" s="126">
        <v>41738.416145833333</v>
      </c>
      <c r="X34" s="128">
        <v>527651</v>
      </c>
      <c r="Y34" s="106">
        <f>((X34*100)/D34)-100</f>
        <v>0</v>
      </c>
    </row>
    <row r="35" spans="1:25">
      <c r="A35" s="16">
        <v>3</v>
      </c>
      <c r="B35" t="s">
        <v>151</v>
      </c>
      <c r="C35" t="s">
        <v>13</v>
      </c>
      <c r="D35">
        <v>527199</v>
      </c>
      <c r="E35">
        <v>73647</v>
      </c>
      <c r="F35">
        <v>7.0184430000000004</v>
      </c>
      <c r="G35">
        <v>0</v>
      </c>
      <c r="H35">
        <v>90.286000000000001</v>
      </c>
      <c r="I35">
        <v>21.6</v>
      </c>
      <c r="J35">
        <v>20.6</v>
      </c>
      <c r="K35">
        <v>48</v>
      </c>
      <c r="L35">
        <v>1.0128999999999999</v>
      </c>
      <c r="M35">
        <v>86.436000000000007</v>
      </c>
      <c r="N35">
        <v>92.772000000000006</v>
      </c>
      <c r="O35">
        <v>86.436000000000007</v>
      </c>
      <c r="P35">
        <v>17.5</v>
      </c>
      <c r="Q35">
        <v>30.8</v>
      </c>
      <c r="R35">
        <v>19.3</v>
      </c>
      <c r="S35">
        <v>5.27</v>
      </c>
      <c r="T35" s="16">
        <v>2</v>
      </c>
      <c r="U35" s="23">
        <f t="shared" si="1"/>
        <v>466</v>
      </c>
      <c r="V35" s="5"/>
      <c r="W35" s="130"/>
      <c r="X35" s="129"/>
      <c r="Y35" s="106">
        <f>((X35*100)/D35)-100</f>
        <v>-100</v>
      </c>
    </row>
    <row r="36" spans="1:25">
      <c r="A36" s="16">
        <v>2</v>
      </c>
      <c r="B36" t="s">
        <v>152</v>
      </c>
      <c r="C36" t="s">
        <v>13</v>
      </c>
      <c r="D36">
        <v>526733</v>
      </c>
      <c r="E36">
        <v>73582</v>
      </c>
      <c r="F36">
        <v>7.2908429999999997</v>
      </c>
      <c r="G36">
        <v>0</v>
      </c>
      <c r="H36">
        <v>89.373000000000005</v>
      </c>
      <c r="I36">
        <v>22</v>
      </c>
      <c r="J36">
        <v>14.9</v>
      </c>
      <c r="K36">
        <v>48.5</v>
      </c>
      <c r="L36">
        <v>1.0136000000000001</v>
      </c>
      <c r="M36">
        <v>85.944000000000003</v>
      </c>
      <c r="N36">
        <v>92.028000000000006</v>
      </c>
      <c r="O36">
        <v>89.876000000000005</v>
      </c>
      <c r="P36">
        <v>14.7</v>
      </c>
      <c r="Q36">
        <v>33.799999999999997</v>
      </c>
      <c r="R36">
        <v>18.399999999999999</v>
      </c>
      <c r="S36">
        <v>5.26</v>
      </c>
      <c r="T36" s="16">
        <v>1</v>
      </c>
      <c r="U36" s="23">
        <f t="shared" si="1"/>
        <v>312</v>
      </c>
      <c r="V36" s="5"/>
      <c r="W36" s="130"/>
      <c r="X36" s="129"/>
      <c r="Y36" s="106">
        <f t="shared" ref="Y36:Y37" si="2">((X36*100)/D36)-100</f>
        <v>-100</v>
      </c>
    </row>
    <row r="37" spans="1:25">
      <c r="A37" s="16">
        <v>1</v>
      </c>
      <c r="B37" t="s">
        <v>138</v>
      </c>
      <c r="C37" t="s">
        <v>13</v>
      </c>
      <c r="D37">
        <v>526421</v>
      </c>
      <c r="E37">
        <v>73538</v>
      </c>
      <c r="F37">
        <v>7.3305059999999997</v>
      </c>
      <c r="G37">
        <v>0</v>
      </c>
      <c r="H37">
        <v>91.694000000000003</v>
      </c>
      <c r="I37">
        <v>23</v>
      </c>
      <c r="J37">
        <v>8.4</v>
      </c>
      <c r="K37">
        <v>22.4</v>
      </c>
      <c r="L37">
        <v>1.014</v>
      </c>
      <c r="M37">
        <v>88.096999999999994</v>
      </c>
      <c r="N37">
        <v>93.846000000000004</v>
      </c>
      <c r="O37">
        <v>89.525000000000006</v>
      </c>
      <c r="P37">
        <v>14.8</v>
      </c>
      <c r="Q37">
        <v>35.5</v>
      </c>
      <c r="R37">
        <v>15.9</v>
      </c>
      <c r="S37">
        <v>5.27</v>
      </c>
      <c r="T37" s="1"/>
      <c r="U37" s="26"/>
      <c r="V37" s="5"/>
      <c r="W37" s="130"/>
      <c r="X37" s="129"/>
      <c r="Y37" s="106">
        <f t="shared" si="2"/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71"/>
      <c r="X38" s="172"/>
      <c r="Y38" s="173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74"/>
      <c r="X39" s="175"/>
      <c r="Y39" s="17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74"/>
      <c r="X40" s="175"/>
      <c r="Y40" s="17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77"/>
      <c r="X41" s="178"/>
      <c r="Y41" s="179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8554687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00" t="s">
        <v>135</v>
      </c>
      <c r="X1" s="200" t="s">
        <v>136</v>
      </c>
      <c r="Y1" s="201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00"/>
      <c r="X2" s="200"/>
      <c r="Y2" s="201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00"/>
      <c r="X3" s="200"/>
      <c r="Y3" s="20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00"/>
      <c r="X4" s="200"/>
      <c r="Y4" s="20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00"/>
      <c r="X5" s="200"/>
      <c r="Y5" s="201"/>
    </row>
    <row r="6" spans="1:25">
      <c r="A6" s="21">
        <v>32</v>
      </c>
      <c r="T6" s="22">
        <v>31</v>
      </c>
      <c r="U6" s="23">
        <f>D6-D7</f>
        <v>-4444079</v>
      </c>
      <c r="V6" s="24">
        <v>1</v>
      </c>
      <c r="W6" s="105"/>
      <c r="X6" s="104"/>
      <c r="Y6" s="106" t="e">
        <f t="shared" ref="Y6:Y34" si="0">((X6*100)/D6)-100</f>
        <v>#DIV/0!</v>
      </c>
    </row>
    <row r="7" spans="1:25">
      <c r="A7" s="16">
        <v>31</v>
      </c>
      <c r="D7">
        <v>4444079</v>
      </c>
      <c r="T7" s="16">
        <v>30</v>
      </c>
      <c r="U7" s="23">
        <f>D7-D8</f>
        <v>16464</v>
      </c>
      <c r="V7" s="4"/>
      <c r="W7" s="104"/>
      <c r="X7" s="104"/>
      <c r="Y7" s="106">
        <f t="shared" si="0"/>
        <v>-100</v>
      </c>
    </row>
    <row r="8" spans="1:25">
      <c r="A8" s="16">
        <v>30</v>
      </c>
      <c r="D8">
        <v>4427615</v>
      </c>
      <c r="T8" s="16">
        <v>29</v>
      </c>
      <c r="U8" s="23">
        <f>D8-D9</f>
        <v>15558</v>
      </c>
      <c r="V8" s="4"/>
      <c r="W8" s="104"/>
      <c r="X8" s="104"/>
      <c r="Y8" s="106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4412057</v>
      </c>
      <c r="E9">
        <v>3444066</v>
      </c>
      <c r="F9">
        <v>6.1424130000000003</v>
      </c>
      <c r="G9">
        <v>0</v>
      </c>
      <c r="H9">
        <v>91.573999999999998</v>
      </c>
      <c r="I9">
        <v>21.8</v>
      </c>
      <c r="J9">
        <v>64.2</v>
      </c>
      <c r="K9">
        <v>1168.7</v>
      </c>
      <c r="L9">
        <v>1.0093000000000001</v>
      </c>
      <c r="M9">
        <v>66.385000000000005</v>
      </c>
      <c r="N9">
        <v>93.774000000000001</v>
      </c>
      <c r="O9">
        <v>75.475999999999999</v>
      </c>
      <c r="P9">
        <v>15.2</v>
      </c>
      <c r="Q9">
        <v>29</v>
      </c>
      <c r="R9">
        <v>22.7</v>
      </c>
      <c r="S9">
        <v>5</v>
      </c>
      <c r="T9" s="22">
        <v>28</v>
      </c>
      <c r="U9" s="23">
        <f t="shared" ref="U9:U36" si="1">D9-D10</f>
        <v>1552</v>
      </c>
      <c r="V9" s="24">
        <v>29</v>
      </c>
      <c r="W9" s="104"/>
      <c r="X9" s="104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4410505</v>
      </c>
      <c r="E10">
        <v>3443833</v>
      </c>
      <c r="F10">
        <v>7.4787869999999996</v>
      </c>
      <c r="G10">
        <v>0</v>
      </c>
      <c r="H10">
        <v>89.010999999999996</v>
      </c>
      <c r="I10">
        <v>22.3</v>
      </c>
      <c r="J10">
        <v>417</v>
      </c>
      <c r="K10">
        <v>779.4</v>
      </c>
      <c r="L10">
        <v>1.0121</v>
      </c>
      <c r="M10">
        <v>80.477000000000004</v>
      </c>
      <c r="N10">
        <v>94.503</v>
      </c>
      <c r="O10">
        <v>93.102999999999994</v>
      </c>
      <c r="P10">
        <v>19.600000000000001</v>
      </c>
      <c r="Q10">
        <v>25</v>
      </c>
      <c r="R10">
        <v>19.7</v>
      </c>
      <c r="S10">
        <v>5</v>
      </c>
      <c r="T10" s="16">
        <v>27</v>
      </c>
      <c r="U10" s="23">
        <f t="shared" si="1"/>
        <v>9961</v>
      </c>
      <c r="V10" s="16"/>
      <c r="W10" s="104"/>
      <c r="X10" s="104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4400544</v>
      </c>
      <c r="E11">
        <v>3442423</v>
      </c>
      <c r="F11">
        <v>6.8404309999999997</v>
      </c>
      <c r="G11">
        <v>0</v>
      </c>
      <c r="H11">
        <v>82.245000000000005</v>
      </c>
      <c r="I11">
        <v>21.6</v>
      </c>
      <c r="J11">
        <v>726.6</v>
      </c>
      <c r="K11">
        <v>1126.5</v>
      </c>
      <c r="L11">
        <v>1.0106999999999999</v>
      </c>
      <c r="M11">
        <v>67.962000000000003</v>
      </c>
      <c r="N11">
        <v>90.391999999999996</v>
      </c>
      <c r="O11">
        <v>84.876000000000005</v>
      </c>
      <c r="P11">
        <v>21</v>
      </c>
      <c r="Q11">
        <v>22.7</v>
      </c>
      <c r="R11">
        <v>21.5</v>
      </c>
      <c r="S11">
        <v>5</v>
      </c>
      <c r="T11" s="16">
        <v>26</v>
      </c>
      <c r="U11" s="23">
        <f t="shared" si="1"/>
        <v>17426</v>
      </c>
      <c r="V11" s="16"/>
      <c r="W11" s="104"/>
      <c r="X11" s="104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4383118</v>
      </c>
      <c r="E12">
        <v>3439781</v>
      </c>
      <c r="F12">
        <v>6.015981</v>
      </c>
      <c r="G12">
        <v>0</v>
      </c>
      <c r="H12">
        <v>79.703999999999994</v>
      </c>
      <c r="I12">
        <v>21.6</v>
      </c>
      <c r="J12">
        <v>800.2</v>
      </c>
      <c r="K12">
        <v>1085.2</v>
      </c>
      <c r="L12">
        <v>1.0092000000000001</v>
      </c>
      <c r="M12">
        <v>68.772999999999996</v>
      </c>
      <c r="N12">
        <v>86.468999999999994</v>
      </c>
      <c r="O12">
        <v>73.200999999999993</v>
      </c>
      <c r="P12">
        <v>20.8</v>
      </c>
      <c r="Q12">
        <v>22.9</v>
      </c>
      <c r="R12">
        <v>21</v>
      </c>
      <c r="S12">
        <v>5</v>
      </c>
      <c r="T12" s="16">
        <v>25</v>
      </c>
      <c r="U12" s="23">
        <f t="shared" si="1"/>
        <v>19195</v>
      </c>
      <c r="V12" s="16"/>
      <c r="W12" s="104"/>
      <c r="X12" s="104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4363923</v>
      </c>
      <c r="E13">
        <v>3436802</v>
      </c>
      <c r="F13">
        <v>6.1635070000000001</v>
      </c>
      <c r="G13">
        <v>0</v>
      </c>
      <c r="H13">
        <v>80.748000000000005</v>
      </c>
      <c r="I13">
        <v>21.6</v>
      </c>
      <c r="J13">
        <v>787.3</v>
      </c>
      <c r="K13">
        <v>1048.5</v>
      </c>
      <c r="L13">
        <v>1.0095000000000001</v>
      </c>
      <c r="M13">
        <v>70.947000000000003</v>
      </c>
      <c r="N13">
        <v>87.603999999999999</v>
      </c>
      <c r="O13">
        <v>75.409000000000006</v>
      </c>
      <c r="P13">
        <v>21</v>
      </c>
      <c r="Q13">
        <v>22.8</v>
      </c>
      <c r="R13">
        <v>21.5</v>
      </c>
      <c r="S13">
        <v>5</v>
      </c>
      <c r="T13" s="16">
        <v>24</v>
      </c>
      <c r="U13" s="23">
        <f t="shared" si="1"/>
        <v>18882</v>
      </c>
      <c r="V13" s="16"/>
      <c r="W13" s="104"/>
      <c r="X13" s="104"/>
      <c r="Y13" s="106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4345041</v>
      </c>
      <c r="E14">
        <v>3433905</v>
      </c>
      <c r="F14">
        <v>6.2730759999999997</v>
      </c>
      <c r="G14">
        <v>0</v>
      </c>
      <c r="H14">
        <v>80.513000000000005</v>
      </c>
      <c r="I14">
        <v>21.8</v>
      </c>
      <c r="J14">
        <v>744.5</v>
      </c>
      <c r="K14">
        <v>1154.9000000000001</v>
      </c>
      <c r="L14">
        <v>1.0097</v>
      </c>
      <c r="M14">
        <v>66.742000000000004</v>
      </c>
      <c r="N14">
        <v>90.043000000000006</v>
      </c>
      <c r="O14">
        <v>76.956999999999994</v>
      </c>
      <c r="P14">
        <v>20.8</v>
      </c>
      <c r="Q14">
        <v>22.6</v>
      </c>
      <c r="R14">
        <v>21.5</v>
      </c>
      <c r="S14">
        <v>5</v>
      </c>
      <c r="T14" s="16">
        <v>23</v>
      </c>
      <c r="U14" s="23">
        <f t="shared" si="1"/>
        <v>17857</v>
      </c>
      <c r="V14" s="16"/>
      <c r="W14" s="104"/>
      <c r="X14" s="104"/>
      <c r="Y14" s="106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4327184</v>
      </c>
      <c r="E15">
        <v>3431140</v>
      </c>
      <c r="F15">
        <v>5.8426660000000004</v>
      </c>
      <c r="G15">
        <v>0</v>
      </c>
      <c r="H15">
        <v>78.686000000000007</v>
      </c>
      <c r="I15">
        <v>22.2</v>
      </c>
      <c r="J15">
        <v>820</v>
      </c>
      <c r="K15">
        <v>1159.7</v>
      </c>
      <c r="L15">
        <v>1.0088999999999999</v>
      </c>
      <c r="M15">
        <v>67.361999999999995</v>
      </c>
      <c r="N15">
        <v>88.087000000000003</v>
      </c>
      <c r="O15">
        <v>70.927000000000007</v>
      </c>
      <c r="P15">
        <v>21.4</v>
      </c>
      <c r="Q15">
        <v>23.5</v>
      </c>
      <c r="R15">
        <v>21.5</v>
      </c>
      <c r="S15">
        <v>5.01</v>
      </c>
      <c r="T15" s="16">
        <v>22</v>
      </c>
      <c r="U15" s="23">
        <f t="shared" si="1"/>
        <v>19684</v>
      </c>
      <c r="V15" s="16"/>
      <c r="W15" s="104"/>
      <c r="X15" s="104"/>
      <c r="Y15" s="106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4307500</v>
      </c>
      <c r="E16">
        <v>3428028</v>
      </c>
      <c r="F16">
        <v>6.2349050000000004</v>
      </c>
      <c r="G16">
        <v>0</v>
      </c>
      <c r="H16">
        <v>90.454999999999998</v>
      </c>
      <c r="I16">
        <v>21.3</v>
      </c>
      <c r="J16">
        <v>188.6</v>
      </c>
      <c r="K16">
        <v>1293.4000000000001</v>
      </c>
      <c r="L16">
        <v>1.0095000000000001</v>
      </c>
      <c r="M16">
        <v>66.950999999999993</v>
      </c>
      <c r="N16">
        <v>94.454999999999998</v>
      </c>
      <c r="O16">
        <v>76.816999999999993</v>
      </c>
      <c r="P16">
        <v>16.8</v>
      </c>
      <c r="Q16">
        <v>25.1</v>
      </c>
      <c r="R16">
        <v>22.8</v>
      </c>
      <c r="S16">
        <v>5.01</v>
      </c>
      <c r="T16" s="22">
        <v>21</v>
      </c>
      <c r="U16" s="23">
        <f t="shared" si="1"/>
        <v>4498</v>
      </c>
      <c r="V16" s="24">
        <v>22</v>
      </c>
      <c r="W16" s="104"/>
      <c r="X16" s="104"/>
      <c r="Y16" s="106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4303002</v>
      </c>
      <c r="E17">
        <v>3427365</v>
      </c>
      <c r="F17">
        <v>7.0901040000000002</v>
      </c>
      <c r="G17">
        <v>0</v>
      </c>
      <c r="H17">
        <v>85.697999999999993</v>
      </c>
      <c r="I17">
        <v>22.2</v>
      </c>
      <c r="J17">
        <v>627.29999999999995</v>
      </c>
      <c r="K17">
        <v>967.5</v>
      </c>
      <c r="L17">
        <v>1.0111000000000001</v>
      </c>
      <c r="M17">
        <v>74.460999999999999</v>
      </c>
      <c r="N17">
        <v>92.46</v>
      </c>
      <c r="O17">
        <v>88.704999999999998</v>
      </c>
      <c r="P17">
        <v>21.5</v>
      </c>
      <c r="Q17">
        <v>24.2</v>
      </c>
      <c r="R17">
        <v>22.5</v>
      </c>
      <c r="S17">
        <v>5.01</v>
      </c>
      <c r="T17" s="16">
        <v>20</v>
      </c>
      <c r="U17" s="23">
        <f t="shared" si="1"/>
        <v>15039</v>
      </c>
      <c r="V17" s="16"/>
      <c r="W17" s="104"/>
      <c r="X17" s="104"/>
      <c r="Y17" s="106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4287963</v>
      </c>
      <c r="E18">
        <v>3425163</v>
      </c>
      <c r="F18">
        <v>6.6320899999999998</v>
      </c>
      <c r="G18">
        <v>0</v>
      </c>
      <c r="H18">
        <v>82.768000000000001</v>
      </c>
      <c r="I18">
        <v>22.7</v>
      </c>
      <c r="J18">
        <v>705.7</v>
      </c>
      <c r="K18">
        <v>1184.0999999999999</v>
      </c>
      <c r="L18">
        <v>1.0103</v>
      </c>
      <c r="M18">
        <v>71.766000000000005</v>
      </c>
      <c r="N18">
        <v>92.709000000000003</v>
      </c>
      <c r="O18">
        <v>82.106999999999999</v>
      </c>
      <c r="P18">
        <v>21.7</v>
      </c>
      <c r="Q18">
        <v>24.6</v>
      </c>
      <c r="R18">
        <v>21.9</v>
      </c>
      <c r="S18">
        <v>5.0199999999999996</v>
      </c>
      <c r="T18" s="16">
        <v>19</v>
      </c>
      <c r="U18" s="23">
        <f t="shared" si="1"/>
        <v>16908</v>
      </c>
      <c r="V18" s="16"/>
      <c r="W18" s="104"/>
      <c r="X18" s="104"/>
      <c r="Y18" s="106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4271055</v>
      </c>
      <c r="E19">
        <v>3422605</v>
      </c>
      <c r="F19">
        <v>6.276815</v>
      </c>
      <c r="G19">
        <v>0</v>
      </c>
      <c r="H19">
        <v>80.299000000000007</v>
      </c>
      <c r="I19">
        <v>22.5</v>
      </c>
      <c r="J19">
        <v>762.1</v>
      </c>
      <c r="K19">
        <v>1093.5999999999999</v>
      </c>
      <c r="L19">
        <v>1.0096000000000001</v>
      </c>
      <c r="M19">
        <v>69.085999999999999</v>
      </c>
      <c r="N19">
        <v>90.168000000000006</v>
      </c>
      <c r="O19">
        <v>77.156999999999996</v>
      </c>
      <c r="P19">
        <v>21.1</v>
      </c>
      <c r="Q19">
        <v>24.2</v>
      </c>
      <c r="R19">
        <v>22</v>
      </c>
      <c r="S19">
        <v>5.01</v>
      </c>
      <c r="T19" s="16">
        <v>18</v>
      </c>
      <c r="U19" s="23">
        <f t="shared" si="1"/>
        <v>18275</v>
      </c>
      <c r="V19" s="16"/>
      <c r="W19" s="104"/>
      <c r="X19" s="104"/>
      <c r="Y19" s="106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4252780</v>
      </c>
      <c r="E20">
        <v>3419773</v>
      </c>
      <c r="F20">
        <v>6.2898120000000004</v>
      </c>
      <c r="G20">
        <v>0</v>
      </c>
      <c r="H20">
        <v>81.361999999999995</v>
      </c>
      <c r="I20">
        <v>22.7</v>
      </c>
      <c r="J20">
        <v>731.2</v>
      </c>
      <c r="K20">
        <v>1090.8</v>
      </c>
      <c r="L20">
        <v>1.0097</v>
      </c>
      <c r="M20">
        <v>72.150000000000006</v>
      </c>
      <c r="N20">
        <v>88.936999999999998</v>
      </c>
      <c r="O20">
        <v>77.332999999999998</v>
      </c>
      <c r="P20">
        <v>21.8</v>
      </c>
      <c r="Q20">
        <v>24.3</v>
      </c>
      <c r="R20">
        <v>22</v>
      </c>
      <c r="S20">
        <v>5.01</v>
      </c>
      <c r="T20" s="16">
        <v>17</v>
      </c>
      <c r="U20" s="23">
        <f t="shared" si="1"/>
        <v>17535</v>
      </c>
      <c r="V20" s="16"/>
      <c r="W20" s="104"/>
      <c r="X20" s="104"/>
      <c r="Y20" s="106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4235245</v>
      </c>
      <c r="E21">
        <v>3417082</v>
      </c>
      <c r="F21">
        <v>6.6001630000000002</v>
      </c>
      <c r="G21">
        <v>0</v>
      </c>
      <c r="H21">
        <v>88.947999999999993</v>
      </c>
      <c r="I21">
        <v>22.9</v>
      </c>
      <c r="J21">
        <v>527.9</v>
      </c>
      <c r="K21">
        <v>1203.9000000000001</v>
      </c>
      <c r="L21">
        <v>1.0102</v>
      </c>
      <c r="M21">
        <v>68.478999999999999</v>
      </c>
      <c r="N21">
        <v>92.712999999999994</v>
      </c>
      <c r="O21">
        <v>81.873000000000005</v>
      </c>
      <c r="P21">
        <v>21.6</v>
      </c>
      <c r="Q21">
        <v>24.3</v>
      </c>
      <c r="R21">
        <v>22.6</v>
      </c>
      <c r="S21">
        <v>5.01</v>
      </c>
      <c r="T21" s="16">
        <v>16</v>
      </c>
      <c r="U21" s="23">
        <f t="shared" si="1"/>
        <v>12662</v>
      </c>
      <c r="V21" s="16"/>
      <c r="W21" s="104"/>
      <c r="X21" s="104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4222583</v>
      </c>
      <c r="E22">
        <v>3415292</v>
      </c>
      <c r="F22">
        <v>7.1952999999999996</v>
      </c>
      <c r="G22">
        <v>0</v>
      </c>
      <c r="H22">
        <v>85.528000000000006</v>
      </c>
      <c r="I22">
        <v>22.7</v>
      </c>
      <c r="J22">
        <v>750.3</v>
      </c>
      <c r="K22">
        <v>1068.8</v>
      </c>
      <c r="L22">
        <v>1.0113000000000001</v>
      </c>
      <c r="M22">
        <v>73.031999999999996</v>
      </c>
      <c r="N22">
        <v>93.099000000000004</v>
      </c>
      <c r="O22">
        <v>90.131</v>
      </c>
      <c r="P22">
        <v>21.6</v>
      </c>
      <c r="Q22">
        <v>24.1</v>
      </c>
      <c r="R22">
        <v>22.3</v>
      </c>
      <c r="S22">
        <v>5.01</v>
      </c>
      <c r="T22" s="16">
        <v>15</v>
      </c>
      <c r="U22" s="23">
        <f t="shared" si="1"/>
        <v>17990</v>
      </c>
      <c r="V22" s="16"/>
      <c r="W22" s="103"/>
      <c r="X22" s="103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4204593</v>
      </c>
      <c r="E23">
        <v>3412655</v>
      </c>
      <c r="F23">
        <v>6.3221559999999997</v>
      </c>
      <c r="G23">
        <v>0</v>
      </c>
      <c r="H23">
        <v>92.457999999999998</v>
      </c>
      <c r="I23">
        <v>20.9</v>
      </c>
      <c r="J23">
        <v>62.6</v>
      </c>
      <c r="K23">
        <v>1215.4000000000001</v>
      </c>
      <c r="L23">
        <v>1.0096000000000001</v>
      </c>
      <c r="M23">
        <v>70.363</v>
      </c>
      <c r="N23">
        <v>94.426000000000002</v>
      </c>
      <c r="O23">
        <v>78.084999999999994</v>
      </c>
      <c r="P23">
        <v>14.7</v>
      </c>
      <c r="Q23">
        <v>25.8</v>
      </c>
      <c r="R23">
        <v>22.9</v>
      </c>
      <c r="S23">
        <v>5.01</v>
      </c>
      <c r="T23" s="22">
        <v>14</v>
      </c>
      <c r="U23" s="23">
        <f t="shared" si="1"/>
        <v>1510</v>
      </c>
      <c r="V23" s="24">
        <v>15</v>
      </c>
      <c r="W23" s="103"/>
      <c r="X23" s="103"/>
      <c r="Y23" s="106">
        <f t="shared" si="0"/>
        <v>-100</v>
      </c>
    </row>
    <row r="24" spans="1:25">
      <c r="A24" s="16">
        <v>14</v>
      </c>
      <c r="B24" t="s">
        <v>185</v>
      </c>
      <c r="C24" t="s">
        <v>13</v>
      </c>
      <c r="D24" s="142">
        <v>4203083</v>
      </c>
      <c r="E24">
        <v>3412437</v>
      </c>
      <c r="F24">
        <v>7.4758560000000003</v>
      </c>
      <c r="G24">
        <v>0</v>
      </c>
      <c r="H24">
        <v>90.914000000000001</v>
      </c>
      <c r="I24">
        <v>21.9</v>
      </c>
      <c r="J24">
        <v>249.2</v>
      </c>
      <c r="K24">
        <v>959.9</v>
      </c>
      <c r="L24">
        <v>1.0123</v>
      </c>
      <c r="M24">
        <v>77.519000000000005</v>
      </c>
      <c r="N24">
        <v>94.186999999999998</v>
      </c>
      <c r="O24">
        <v>92.626000000000005</v>
      </c>
      <c r="P24">
        <v>18.3</v>
      </c>
      <c r="Q24">
        <v>23.8</v>
      </c>
      <c r="R24">
        <v>18.5</v>
      </c>
      <c r="S24">
        <v>5.0199999999999996</v>
      </c>
      <c r="T24" s="16">
        <v>13</v>
      </c>
      <c r="U24" s="23">
        <f t="shared" si="1"/>
        <v>5941</v>
      </c>
      <c r="V24" s="16"/>
      <c r="W24" s="103"/>
      <c r="X24" s="103"/>
      <c r="Y24" s="106">
        <f t="shared" si="0"/>
        <v>-100</v>
      </c>
    </row>
    <row r="25" spans="1:25">
      <c r="A25" s="16">
        <v>13</v>
      </c>
      <c r="B25" t="s">
        <v>186</v>
      </c>
      <c r="C25" t="s">
        <v>13</v>
      </c>
      <c r="D25" s="142">
        <v>4197142</v>
      </c>
      <c r="E25">
        <v>3411594</v>
      </c>
      <c r="F25">
        <v>6.6979410000000001</v>
      </c>
      <c r="G25">
        <v>0</v>
      </c>
      <c r="H25">
        <v>83.504000000000005</v>
      </c>
      <c r="I25">
        <v>22.2</v>
      </c>
      <c r="J25">
        <v>719.7</v>
      </c>
      <c r="K25">
        <v>1166.5</v>
      </c>
      <c r="L25">
        <v>1.0104</v>
      </c>
      <c r="M25">
        <v>69.412000000000006</v>
      </c>
      <c r="N25">
        <v>93.441000000000003</v>
      </c>
      <c r="O25">
        <v>83.022000000000006</v>
      </c>
      <c r="P25">
        <v>21.2</v>
      </c>
      <c r="Q25">
        <v>23.5</v>
      </c>
      <c r="R25">
        <v>21.9</v>
      </c>
      <c r="S25">
        <v>5.0199999999999996</v>
      </c>
      <c r="T25" s="16">
        <v>12</v>
      </c>
      <c r="U25" s="23">
        <f t="shared" si="1"/>
        <v>17265</v>
      </c>
      <c r="V25" s="16"/>
      <c r="W25" s="103"/>
      <c r="X25" s="103"/>
      <c r="Y25" s="106">
        <f t="shared" si="0"/>
        <v>-100</v>
      </c>
    </row>
    <row r="26" spans="1:25">
      <c r="A26" s="16">
        <v>12</v>
      </c>
      <c r="B26" t="s">
        <v>187</v>
      </c>
      <c r="C26" t="s">
        <v>13</v>
      </c>
      <c r="D26" s="142">
        <v>4179877</v>
      </c>
      <c r="E26">
        <v>3409007</v>
      </c>
      <c r="F26">
        <v>6.5294590000000001</v>
      </c>
      <c r="G26">
        <v>0</v>
      </c>
      <c r="H26">
        <v>82.438000000000002</v>
      </c>
      <c r="I26">
        <v>22.3</v>
      </c>
      <c r="J26">
        <v>700</v>
      </c>
      <c r="K26">
        <v>1061.2</v>
      </c>
      <c r="L26">
        <v>1.0101</v>
      </c>
      <c r="M26">
        <v>72.411000000000001</v>
      </c>
      <c r="N26">
        <v>91.97</v>
      </c>
      <c r="O26">
        <v>80.718999999999994</v>
      </c>
      <c r="P26">
        <v>21.1</v>
      </c>
      <c r="Q26">
        <v>23.6</v>
      </c>
      <c r="R26">
        <v>22.1</v>
      </c>
      <c r="S26">
        <v>5.01</v>
      </c>
      <c r="T26" s="16">
        <v>11</v>
      </c>
      <c r="U26" s="23">
        <f t="shared" si="1"/>
        <v>16791</v>
      </c>
      <c r="V26" s="16"/>
      <c r="W26" s="107"/>
      <c r="X26" s="103"/>
      <c r="Y26" s="106">
        <f t="shared" si="0"/>
        <v>-100</v>
      </c>
    </row>
    <row r="27" spans="1:25">
      <c r="A27" s="16">
        <v>11</v>
      </c>
      <c r="B27" t="s">
        <v>188</v>
      </c>
      <c r="C27" t="s">
        <v>13</v>
      </c>
      <c r="D27" s="142">
        <v>4163086</v>
      </c>
      <c r="E27">
        <v>3406462</v>
      </c>
      <c r="F27">
        <v>6.5310969999999999</v>
      </c>
      <c r="G27">
        <v>0</v>
      </c>
      <c r="H27">
        <v>82.247</v>
      </c>
      <c r="I27">
        <v>22.4</v>
      </c>
      <c r="J27">
        <v>732.9</v>
      </c>
      <c r="K27">
        <v>1144.7</v>
      </c>
      <c r="L27">
        <v>1.0101</v>
      </c>
      <c r="M27">
        <v>72.167000000000002</v>
      </c>
      <c r="N27">
        <v>93.046000000000006</v>
      </c>
      <c r="O27">
        <v>80.777000000000001</v>
      </c>
      <c r="P27">
        <v>21.3</v>
      </c>
      <c r="Q27">
        <v>24.1</v>
      </c>
      <c r="R27">
        <v>22.2</v>
      </c>
      <c r="S27">
        <v>5.0199999999999996</v>
      </c>
      <c r="T27" s="16">
        <v>10</v>
      </c>
      <c r="U27" s="23">
        <f t="shared" si="1"/>
        <v>17576</v>
      </c>
      <c r="V27" s="16"/>
      <c r="W27" s="107"/>
      <c r="X27" s="103"/>
      <c r="Y27" s="106">
        <f t="shared" si="0"/>
        <v>-100</v>
      </c>
    </row>
    <row r="28" spans="1:25">
      <c r="A28" s="16">
        <v>10</v>
      </c>
      <c r="B28" t="s">
        <v>189</v>
      </c>
      <c r="C28" t="s">
        <v>13</v>
      </c>
      <c r="D28" s="142">
        <v>4145510</v>
      </c>
      <c r="E28">
        <v>3403797</v>
      </c>
      <c r="F28">
        <v>6.345294</v>
      </c>
      <c r="G28">
        <v>0</v>
      </c>
      <c r="H28">
        <v>81.099000000000004</v>
      </c>
      <c r="I28">
        <v>22.5</v>
      </c>
      <c r="J28">
        <v>745.5</v>
      </c>
      <c r="K28">
        <v>1092.5</v>
      </c>
      <c r="L28">
        <v>1.0097</v>
      </c>
      <c r="M28">
        <v>68.188999999999993</v>
      </c>
      <c r="N28">
        <v>90.864999999999995</v>
      </c>
      <c r="O28">
        <v>78.274000000000001</v>
      </c>
      <c r="P28">
        <v>21.6</v>
      </c>
      <c r="Q28">
        <v>24.1</v>
      </c>
      <c r="R28">
        <v>22.5</v>
      </c>
      <c r="S28">
        <v>5.0199999999999996</v>
      </c>
      <c r="T28" s="16">
        <v>9</v>
      </c>
      <c r="U28" s="23">
        <f t="shared" si="1"/>
        <v>17866</v>
      </c>
      <c r="V28" s="16"/>
      <c r="W28" s="107"/>
      <c r="X28" s="103"/>
      <c r="Y28" s="106">
        <f t="shared" si="0"/>
        <v>-100</v>
      </c>
    </row>
    <row r="29" spans="1:25">
      <c r="A29" s="16">
        <v>9</v>
      </c>
      <c r="B29" t="s">
        <v>190</v>
      </c>
      <c r="C29" t="s">
        <v>13</v>
      </c>
      <c r="D29" s="142">
        <v>4127644</v>
      </c>
      <c r="E29">
        <v>3401037</v>
      </c>
      <c r="F29">
        <v>6.1227520000000002</v>
      </c>
      <c r="G29">
        <v>0</v>
      </c>
      <c r="H29">
        <v>80.076999999999998</v>
      </c>
      <c r="I29">
        <v>22.7</v>
      </c>
      <c r="J29">
        <v>790.1</v>
      </c>
      <c r="K29">
        <v>1180.7</v>
      </c>
      <c r="L29">
        <v>1.0093000000000001</v>
      </c>
      <c r="M29">
        <v>65.296000000000006</v>
      </c>
      <c r="N29">
        <v>91.778000000000006</v>
      </c>
      <c r="O29">
        <v>75.036000000000001</v>
      </c>
      <c r="P29">
        <v>21.9</v>
      </c>
      <c r="Q29">
        <v>24.2</v>
      </c>
      <c r="R29">
        <v>22.1</v>
      </c>
      <c r="S29">
        <v>5.0199999999999996</v>
      </c>
      <c r="T29" s="16">
        <v>8</v>
      </c>
      <c r="U29" s="23">
        <f t="shared" si="1"/>
        <v>19013</v>
      </c>
      <c r="V29" s="16"/>
      <c r="W29" s="107">
        <v>41891.426898148151</v>
      </c>
      <c r="X29" s="103">
        <v>127613</v>
      </c>
      <c r="Y29" s="106">
        <f t="shared" si="0"/>
        <v>-96.908333179896331</v>
      </c>
    </row>
    <row r="30" spans="1:25" s="25" customFormat="1">
      <c r="A30" s="21">
        <v>8</v>
      </c>
      <c r="B30" t="s">
        <v>146</v>
      </c>
      <c r="C30" t="s">
        <v>13</v>
      </c>
      <c r="D30" s="142">
        <v>4108631</v>
      </c>
      <c r="E30">
        <v>3398052</v>
      </c>
      <c r="F30">
        <v>6.9157099999999998</v>
      </c>
      <c r="G30">
        <v>0</v>
      </c>
      <c r="H30">
        <v>92.460999999999999</v>
      </c>
      <c r="I30">
        <v>20.9</v>
      </c>
      <c r="J30">
        <v>58.2</v>
      </c>
      <c r="K30">
        <v>1320.3</v>
      </c>
      <c r="L30">
        <v>1.0106999999999999</v>
      </c>
      <c r="M30">
        <v>66.301000000000002</v>
      </c>
      <c r="N30">
        <v>94.724999999999994</v>
      </c>
      <c r="O30">
        <v>86.403000000000006</v>
      </c>
      <c r="P30">
        <v>13.4</v>
      </c>
      <c r="Q30">
        <v>26</v>
      </c>
      <c r="R30">
        <v>22.9</v>
      </c>
      <c r="S30">
        <v>5.01</v>
      </c>
      <c r="T30" s="22">
        <v>7</v>
      </c>
      <c r="U30" s="23">
        <f t="shared" si="1"/>
        <v>1393</v>
      </c>
      <c r="V30" s="24">
        <v>8</v>
      </c>
      <c r="W30" s="107">
        <v>41860.48027777778</v>
      </c>
      <c r="X30" s="103">
        <v>108651</v>
      </c>
      <c r="Y30" s="106">
        <f t="shared" si="0"/>
        <v>-97.355542515256303</v>
      </c>
    </row>
    <row r="31" spans="1:25">
      <c r="A31" s="16">
        <v>7</v>
      </c>
      <c r="B31" t="s">
        <v>147</v>
      </c>
      <c r="C31" t="s">
        <v>13</v>
      </c>
      <c r="D31" s="142">
        <v>4107238</v>
      </c>
      <c r="E31">
        <v>3397846</v>
      </c>
      <c r="F31">
        <v>7.668634</v>
      </c>
      <c r="G31">
        <v>0</v>
      </c>
      <c r="H31">
        <v>93.117999999999995</v>
      </c>
      <c r="I31">
        <v>21.1</v>
      </c>
      <c r="J31">
        <v>1.9</v>
      </c>
      <c r="K31">
        <v>18.399999999999999</v>
      </c>
      <c r="L31">
        <v>1.0133000000000001</v>
      </c>
      <c r="M31">
        <v>91.734999999999999</v>
      </c>
      <c r="N31">
        <v>94.561999999999998</v>
      </c>
      <c r="O31">
        <v>93.313999999999993</v>
      </c>
      <c r="P31">
        <v>12.8</v>
      </c>
      <c r="Q31">
        <v>28.9</v>
      </c>
      <c r="R31">
        <v>13.3</v>
      </c>
      <c r="S31">
        <v>5.01</v>
      </c>
      <c r="T31" s="16">
        <v>6</v>
      </c>
      <c r="U31" s="23">
        <f t="shared" si="1"/>
        <v>51</v>
      </c>
      <c r="V31" s="5"/>
      <c r="W31" s="107">
        <v>41829.384039351855</v>
      </c>
      <c r="X31" s="103">
        <v>107238</v>
      </c>
      <c r="Y31" s="106">
        <f t="shared" si="0"/>
        <v>-97.389048309350471</v>
      </c>
    </row>
    <row r="32" spans="1:25">
      <c r="A32" s="16">
        <v>6</v>
      </c>
      <c r="B32" t="s">
        <v>148</v>
      </c>
      <c r="C32" t="s">
        <v>13</v>
      </c>
      <c r="D32" s="142">
        <v>4107187</v>
      </c>
      <c r="E32">
        <v>3397839</v>
      </c>
      <c r="F32">
        <v>7.4741730000000004</v>
      </c>
      <c r="G32">
        <v>0</v>
      </c>
      <c r="H32">
        <v>84.236000000000004</v>
      </c>
      <c r="I32">
        <v>21.8</v>
      </c>
      <c r="J32">
        <v>600.29999999999995</v>
      </c>
      <c r="K32">
        <v>1073.5999999999999</v>
      </c>
      <c r="L32">
        <v>1.0123</v>
      </c>
      <c r="M32">
        <v>70.144000000000005</v>
      </c>
      <c r="N32">
        <v>92.822000000000003</v>
      </c>
      <c r="O32">
        <v>92.433999999999997</v>
      </c>
      <c r="P32">
        <v>17.899999999999999</v>
      </c>
      <c r="Q32">
        <v>23</v>
      </c>
      <c r="R32">
        <v>18</v>
      </c>
      <c r="S32">
        <v>5.0199999999999996</v>
      </c>
      <c r="T32" s="16">
        <v>5</v>
      </c>
      <c r="U32" s="23">
        <f t="shared" si="1"/>
        <v>14372</v>
      </c>
      <c r="V32" s="5"/>
      <c r="W32" s="107">
        <v>41799.433078703703</v>
      </c>
      <c r="X32" s="103">
        <v>107186</v>
      </c>
      <c r="Y32" s="106">
        <f t="shared" si="0"/>
        <v>-97.390281961839094</v>
      </c>
    </row>
    <row r="33" spans="1:25">
      <c r="A33" s="16">
        <v>5</v>
      </c>
      <c r="B33" t="s">
        <v>149</v>
      </c>
      <c r="C33" t="s">
        <v>13</v>
      </c>
      <c r="D33" s="142">
        <v>4092815</v>
      </c>
      <c r="E33">
        <v>3395663</v>
      </c>
      <c r="F33">
        <v>6.6660529999999998</v>
      </c>
      <c r="G33">
        <v>0</v>
      </c>
      <c r="H33">
        <v>80.453999999999994</v>
      </c>
      <c r="I33">
        <v>22.1</v>
      </c>
      <c r="J33">
        <v>754.7</v>
      </c>
      <c r="K33">
        <v>1131</v>
      </c>
      <c r="L33">
        <v>1.0103</v>
      </c>
      <c r="M33">
        <v>66.025000000000006</v>
      </c>
      <c r="N33">
        <v>90.486999999999995</v>
      </c>
      <c r="O33">
        <v>82.596999999999994</v>
      </c>
      <c r="P33">
        <v>20.9</v>
      </c>
      <c r="Q33">
        <v>23.7</v>
      </c>
      <c r="R33">
        <v>22</v>
      </c>
      <c r="S33">
        <v>5.0199999999999996</v>
      </c>
      <c r="T33" s="16">
        <v>4</v>
      </c>
      <c r="U33" s="23">
        <f t="shared" si="1"/>
        <v>18105</v>
      </c>
      <c r="V33" s="5"/>
      <c r="W33" s="107">
        <v>41768.39502314815</v>
      </c>
      <c r="X33" s="103">
        <v>92835</v>
      </c>
      <c r="Y33" s="106">
        <f t="shared" si="0"/>
        <v>-97.731756749327786</v>
      </c>
    </row>
    <row r="34" spans="1:25">
      <c r="A34" s="16">
        <v>4</v>
      </c>
      <c r="B34" t="s">
        <v>150</v>
      </c>
      <c r="C34" t="s">
        <v>13</v>
      </c>
      <c r="D34" s="142">
        <v>4074710</v>
      </c>
      <c r="E34">
        <v>3392839</v>
      </c>
      <c r="F34">
        <v>6.0186929999999998</v>
      </c>
      <c r="G34">
        <v>0</v>
      </c>
      <c r="H34">
        <v>82.262</v>
      </c>
      <c r="I34">
        <v>22.1</v>
      </c>
      <c r="J34">
        <v>696.3</v>
      </c>
      <c r="K34">
        <v>1242.3</v>
      </c>
      <c r="L34">
        <v>1.0092000000000001</v>
      </c>
      <c r="M34">
        <v>65.103999999999999</v>
      </c>
      <c r="N34">
        <v>90.111999999999995</v>
      </c>
      <c r="O34">
        <v>73.561999999999998</v>
      </c>
      <c r="P34">
        <v>21.1</v>
      </c>
      <c r="Q34">
        <v>23</v>
      </c>
      <c r="R34">
        <v>22.1</v>
      </c>
      <c r="S34">
        <v>5.0199999999999996</v>
      </c>
      <c r="T34" s="16">
        <v>3</v>
      </c>
      <c r="U34" s="23">
        <f t="shared" si="1"/>
        <v>16699</v>
      </c>
      <c r="V34" s="5"/>
      <c r="W34" s="107">
        <v>41738.386944444443</v>
      </c>
      <c r="X34" s="103">
        <v>74734</v>
      </c>
      <c r="Y34" s="106">
        <f t="shared" si="0"/>
        <v>-98.165906285355277</v>
      </c>
    </row>
    <row r="35" spans="1:25">
      <c r="A35" s="16">
        <v>3</v>
      </c>
      <c r="B35" t="s">
        <v>151</v>
      </c>
      <c r="C35" t="s">
        <v>13</v>
      </c>
      <c r="D35" s="142">
        <v>4058011</v>
      </c>
      <c r="E35">
        <v>3390298</v>
      </c>
      <c r="F35">
        <v>6.4936129999999999</v>
      </c>
      <c r="G35">
        <v>0</v>
      </c>
      <c r="H35">
        <v>83.596999999999994</v>
      </c>
      <c r="I35">
        <v>22.7</v>
      </c>
      <c r="J35">
        <v>687.5</v>
      </c>
      <c r="K35">
        <v>1202.0999999999999</v>
      </c>
      <c r="L35">
        <v>1.01</v>
      </c>
      <c r="M35">
        <v>68.721000000000004</v>
      </c>
      <c r="N35">
        <v>92.061999999999998</v>
      </c>
      <c r="O35">
        <v>80.405000000000001</v>
      </c>
      <c r="P35">
        <v>20.6</v>
      </c>
      <c r="Q35">
        <v>24.1</v>
      </c>
      <c r="R35">
        <v>22.7</v>
      </c>
      <c r="S35">
        <v>5.03</v>
      </c>
      <c r="T35" s="16">
        <v>2</v>
      </c>
      <c r="U35" s="23">
        <f t="shared" si="1"/>
        <v>16476</v>
      </c>
      <c r="V35" s="5"/>
      <c r="W35" s="107">
        <v>41707.43986111111</v>
      </c>
      <c r="X35" s="103">
        <v>58024</v>
      </c>
      <c r="Y35" s="106">
        <f>((X35*100)/D35)-100</f>
        <v>-98.570136946400595</v>
      </c>
    </row>
    <row r="36" spans="1:25">
      <c r="A36" s="16">
        <v>2</v>
      </c>
      <c r="B36" t="s">
        <v>152</v>
      </c>
      <c r="C36" t="s">
        <v>13</v>
      </c>
      <c r="D36" s="142">
        <v>4041535</v>
      </c>
      <c r="E36">
        <v>3387809</v>
      </c>
      <c r="F36">
        <v>6.2965390000000001</v>
      </c>
      <c r="G36">
        <v>0</v>
      </c>
      <c r="H36">
        <v>81.853999999999999</v>
      </c>
      <c r="I36">
        <v>23.4</v>
      </c>
      <c r="J36">
        <v>732.4</v>
      </c>
      <c r="K36">
        <v>1209.8</v>
      </c>
      <c r="L36">
        <v>1.0096000000000001</v>
      </c>
      <c r="M36">
        <v>70.7</v>
      </c>
      <c r="N36">
        <v>92.63</v>
      </c>
      <c r="O36">
        <v>77.534999999999997</v>
      </c>
      <c r="P36">
        <v>21.9</v>
      </c>
      <c r="Q36">
        <v>25.3</v>
      </c>
      <c r="R36">
        <v>22.3</v>
      </c>
      <c r="S36">
        <v>5.03</v>
      </c>
      <c r="T36" s="16">
        <v>1</v>
      </c>
      <c r="U36" s="23">
        <f t="shared" si="1"/>
        <v>17561</v>
      </c>
      <c r="V36" s="5"/>
      <c r="W36" s="107">
        <v>41679.3903587963</v>
      </c>
      <c r="X36" s="103">
        <v>41554</v>
      </c>
      <c r="Y36" s="106">
        <f t="shared" ref="Y36:Y37" si="2">((X36*100)/D36)-100</f>
        <v>-98.971826298671175</v>
      </c>
    </row>
    <row r="37" spans="1:25">
      <c r="A37" s="16">
        <v>1</v>
      </c>
      <c r="B37" t="s">
        <v>138</v>
      </c>
      <c r="C37" t="s">
        <v>13</v>
      </c>
      <c r="D37" s="142">
        <v>4023974</v>
      </c>
      <c r="E37">
        <v>3385108</v>
      </c>
      <c r="F37">
        <v>7.1660899999999996</v>
      </c>
      <c r="G37">
        <v>0</v>
      </c>
      <c r="H37">
        <v>92.194999999999993</v>
      </c>
      <c r="I37">
        <v>23.1</v>
      </c>
      <c r="J37">
        <v>43.7</v>
      </c>
      <c r="K37">
        <v>1053.3</v>
      </c>
      <c r="L37">
        <v>1.0111000000000001</v>
      </c>
      <c r="M37">
        <v>72.423000000000002</v>
      </c>
      <c r="N37">
        <v>94.43</v>
      </c>
      <c r="O37">
        <v>89.953999999999994</v>
      </c>
      <c r="P37">
        <v>15.8</v>
      </c>
      <c r="Q37">
        <v>29.9</v>
      </c>
      <c r="R37">
        <v>23</v>
      </c>
      <c r="S37">
        <v>5.03</v>
      </c>
      <c r="T37" s="1"/>
      <c r="U37" s="26"/>
      <c r="V37" s="5"/>
      <c r="W37" s="107">
        <v>41648.383969907409</v>
      </c>
      <c r="X37" s="103">
        <v>23980</v>
      </c>
      <c r="Y37" s="106">
        <f t="shared" si="2"/>
        <v>-99.404071696288298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9"/>
      <c r="X38" s="199"/>
      <c r="Y38" s="199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9"/>
      <c r="X39" s="199"/>
      <c r="Y39" s="199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9"/>
      <c r="X40" s="199"/>
      <c r="Y40" s="199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9"/>
      <c r="X41" s="199"/>
      <c r="Y41" s="199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00" t="s">
        <v>135</v>
      </c>
      <c r="X1" s="200" t="s">
        <v>136</v>
      </c>
      <c r="Y1" s="201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00"/>
      <c r="X2" s="200"/>
      <c r="Y2" s="201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00"/>
      <c r="X3" s="200"/>
      <c r="Y3" s="20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00"/>
      <c r="X4" s="200"/>
      <c r="Y4" s="20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00"/>
      <c r="X5" s="200"/>
      <c r="Y5" s="201"/>
    </row>
    <row r="6" spans="1:25">
      <c r="A6" s="21">
        <v>32</v>
      </c>
      <c r="T6" s="22">
        <v>31</v>
      </c>
      <c r="U6" s="23">
        <f>D6-D7</f>
        <v>-51102</v>
      </c>
      <c r="V6" s="24">
        <v>1</v>
      </c>
      <c r="W6" s="105"/>
      <c r="X6" s="104"/>
      <c r="Y6" s="106" t="e">
        <f t="shared" ref="Y6:Y34" si="0">((X6*100)/D6)-100</f>
        <v>#DIV/0!</v>
      </c>
    </row>
    <row r="7" spans="1:25">
      <c r="A7" s="16">
        <v>31</v>
      </c>
      <c r="D7">
        <v>51102</v>
      </c>
      <c r="T7" s="16">
        <v>30</v>
      </c>
      <c r="U7" s="23">
        <f>D7-D8</f>
        <v>1286</v>
      </c>
      <c r="V7" s="4"/>
      <c r="W7" s="104"/>
      <c r="X7" s="104"/>
      <c r="Y7" s="106">
        <f t="shared" si="0"/>
        <v>-100</v>
      </c>
    </row>
    <row r="8" spans="1:25">
      <c r="A8" s="16">
        <v>30</v>
      </c>
      <c r="D8">
        <v>49816</v>
      </c>
      <c r="T8" s="16">
        <v>29</v>
      </c>
      <c r="U8" s="23">
        <f>D8-D9</f>
        <v>1417</v>
      </c>
      <c r="V8" s="4"/>
      <c r="W8" s="104"/>
      <c r="X8" s="104"/>
      <c r="Y8" s="106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48399</v>
      </c>
      <c r="E9">
        <v>148713</v>
      </c>
      <c r="F9">
        <v>6.8194619999999997</v>
      </c>
      <c r="G9">
        <v>0</v>
      </c>
      <c r="H9">
        <v>90.897999999999996</v>
      </c>
      <c r="I9">
        <v>23.6</v>
      </c>
      <c r="J9">
        <v>62.8</v>
      </c>
      <c r="K9">
        <v>268.39999999999998</v>
      </c>
      <c r="L9">
        <v>1.0118</v>
      </c>
      <c r="M9">
        <v>84.989000000000004</v>
      </c>
      <c r="N9">
        <v>92.882000000000005</v>
      </c>
      <c r="O9">
        <v>85.433999999999997</v>
      </c>
      <c r="P9">
        <v>19</v>
      </c>
      <c r="Q9">
        <v>29.7</v>
      </c>
      <c r="R9">
        <v>24.4</v>
      </c>
      <c r="S9">
        <v>4.8499999999999996</v>
      </c>
      <c r="T9" s="22">
        <v>28</v>
      </c>
      <c r="U9" s="23">
        <f t="shared" ref="U9:U36" si="1">D9-D10</f>
        <v>1439</v>
      </c>
      <c r="V9" s="24">
        <v>29</v>
      </c>
      <c r="W9" s="104"/>
      <c r="X9" s="104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46960</v>
      </c>
      <c r="E10">
        <v>148513</v>
      </c>
      <c r="F10">
        <v>7.3143609999999999</v>
      </c>
      <c r="G10">
        <v>0</v>
      </c>
      <c r="H10">
        <v>90.582999999999998</v>
      </c>
      <c r="I10">
        <v>24.1</v>
      </c>
      <c r="J10">
        <v>70.400000000000006</v>
      </c>
      <c r="K10">
        <v>286.60000000000002</v>
      </c>
      <c r="L10">
        <v>1.0129999999999999</v>
      </c>
      <c r="M10">
        <v>87.772000000000006</v>
      </c>
      <c r="N10">
        <v>94.183000000000007</v>
      </c>
      <c r="O10">
        <v>91.882000000000005</v>
      </c>
      <c r="P10">
        <v>20.399999999999999</v>
      </c>
      <c r="Q10">
        <v>28.9</v>
      </c>
      <c r="R10">
        <v>23</v>
      </c>
      <c r="S10">
        <v>4.8499999999999996</v>
      </c>
      <c r="T10" s="16">
        <v>27</v>
      </c>
      <c r="U10" s="23">
        <f t="shared" si="1"/>
        <v>1632</v>
      </c>
      <c r="V10" s="16"/>
      <c r="W10" s="104"/>
      <c r="X10" s="104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45328</v>
      </c>
      <c r="E11">
        <v>148286</v>
      </c>
      <c r="F11">
        <v>7.0753640000000004</v>
      </c>
      <c r="G11">
        <v>0</v>
      </c>
      <c r="H11">
        <v>89.248000000000005</v>
      </c>
      <c r="I11">
        <v>23.5</v>
      </c>
      <c r="J11">
        <v>44.3</v>
      </c>
      <c r="K11">
        <v>235.9</v>
      </c>
      <c r="L11">
        <v>1.0125</v>
      </c>
      <c r="M11">
        <v>86.106999999999999</v>
      </c>
      <c r="N11">
        <v>92.801000000000002</v>
      </c>
      <c r="O11">
        <v>88.564999999999998</v>
      </c>
      <c r="P11">
        <v>19.3</v>
      </c>
      <c r="Q11">
        <v>30.3</v>
      </c>
      <c r="R11">
        <v>23.1</v>
      </c>
      <c r="S11">
        <v>4.84</v>
      </c>
      <c r="T11" s="16">
        <v>26</v>
      </c>
      <c r="U11" s="23">
        <f t="shared" si="1"/>
        <v>984</v>
      </c>
      <c r="V11" s="16"/>
      <c r="W11" s="104"/>
      <c r="X11" s="104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44344</v>
      </c>
      <c r="E12">
        <v>148148</v>
      </c>
      <c r="F12">
        <v>6.9549060000000003</v>
      </c>
      <c r="G12">
        <v>0</v>
      </c>
      <c r="H12">
        <v>88.364000000000004</v>
      </c>
      <c r="I12">
        <v>23.2</v>
      </c>
      <c r="J12">
        <v>64.8</v>
      </c>
      <c r="K12">
        <v>274.39999999999998</v>
      </c>
      <c r="L12">
        <v>1.0121</v>
      </c>
      <c r="M12">
        <v>85.421999999999997</v>
      </c>
      <c r="N12">
        <v>91.328999999999994</v>
      </c>
      <c r="O12">
        <v>87.308999999999997</v>
      </c>
      <c r="P12">
        <v>17.600000000000001</v>
      </c>
      <c r="Q12">
        <v>29.8</v>
      </c>
      <c r="R12">
        <v>24.3</v>
      </c>
      <c r="S12">
        <v>4.8499999999999996</v>
      </c>
      <c r="T12" s="16">
        <v>25</v>
      </c>
      <c r="U12" s="23">
        <f t="shared" si="1"/>
        <v>1487</v>
      </c>
      <c r="V12" s="16"/>
      <c r="W12" s="104"/>
      <c r="X12" s="104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42857</v>
      </c>
      <c r="E13">
        <v>147936</v>
      </c>
      <c r="F13">
        <v>6.9650499999999997</v>
      </c>
      <c r="G13">
        <v>0</v>
      </c>
      <c r="H13">
        <v>89.123000000000005</v>
      </c>
      <c r="I13">
        <v>23.1</v>
      </c>
      <c r="J13">
        <v>57.3</v>
      </c>
      <c r="K13">
        <v>272</v>
      </c>
      <c r="L13">
        <v>1.0122</v>
      </c>
      <c r="M13">
        <v>85.31</v>
      </c>
      <c r="N13">
        <v>91.793999999999997</v>
      </c>
      <c r="O13">
        <v>87.39</v>
      </c>
      <c r="P13">
        <v>19.100000000000001</v>
      </c>
      <c r="Q13">
        <v>28.5</v>
      </c>
      <c r="R13">
        <v>24.2</v>
      </c>
      <c r="S13">
        <v>4.8499999999999996</v>
      </c>
      <c r="T13" s="16">
        <v>24</v>
      </c>
      <c r="U13" s="23">
        <f t="shared" si="1"/>
        <v>1316</v>
      </c>
      <c r="V13" s="16"/>
      <c r="W13" s="104"/>
      <c r="X13" s="104"/>
      <c r="Y13" s="106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41541</v>
      </c>
      <c r="E14">
        <v>147751</v>
      </c>
      <c r="F14">
        <v>6.9824039999999998</v>
      </c>
      <c r="G14">
        <v>0</v>
      </c>
      <c r="H14">
        <v>87.861000000000004</v>
      </c>
      <c r="I14">
        <v>22.3</v>
      </c>
      <c r="J14">
        <v>41.2</v>
      </c>
      <c r="K14">
        <v>221.6</v>
      </c>
      <c r="L14">
        <v>1.0126999999999999</v>
      </c>
      <c r="M14">
        <v>84.295000000000002</v>
      </c>
      <c r="N14">
        <v>90.906999999999996</v>
      </c>
      <c r="O14">
        <v>86.335999999999999</v>
      </c>
      <c r="P14">
        <v>18.899999999999999</v>
      </c>
      <c r="Q14">
        <v>27.4</v>
      </c>
      <c r="R14">
        <v>20.399999999999999</v>
      </c>
      <c r="S14">
        <v>4.8499999999999996</v>
      </c>
      <c r="T14" s="16">
        <v>23</v>
      </c>
      <c r="U14" s="23">
        <f t="shared" si="1"/>
        <v>906</v>
      </c>
      <c r="V14" s="16"/>
      <c r="W14" s="104"/>
      <c r="X14" s="104"/>
      <c r="Y14" s="106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40635</v>
      </c>
      <c r="E15">
        <v>147622</v>
      </c>
      <c r="F15">
        <v>7.0011609999999997</v>
      </c>
      <c r="G15">
        <v>0</v>
      </c>
      <c r="H15">
        <v>87.951999999999998</v>
      </c>
      <c r="I15">
        <v>24.2</v>
      </c>
      <c r="J15">
        <v>90.6</v>
      </c>
      <c r="K15">
        <v>293.39999999999998</v>
      </c>
      <c r="L15">
        <v>1.0125999999999999</v>
      </c>
      <c r="M15">
        <v>84.768000000000001</v>
      </c>
      <c r="N15">
        <v>90.882000000000005</v>
      </c>
      <c r="O15">
        <v>86.97</v>
      </c>
      <c r="P15">
        <v>20.6</v>
      </c>
      <c r="Q15">
        <v>28.2</v>
      </c>
      <c r="R15">
        <v>21.5</v>
      </c>
      <c r="S15">
        <v>4.8600000000000003</v>
      </c>
      <c r="T15" s="16">
        <v>22</v>
      </c>
      <c r="U15" s="23">
        <f t="shared" si="1"/>
        <v>2135</v>
      </c>
      <c r="V15" s="16"/>
      <c r="W15" s="104"/>
      <c r="X15" s="104"/>
      <c r="Y15" s="106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38500</v>
      </c>
      <c r="E16">
        <v>147317</v>
      </c>
      <c r="F16">
        <v>6.939616</v>
      </c>
      <c r="G16">
        <v>0</v>
      </c>
      <c r="H16">
        <v>90.694999999999993</v>
      </c>
      <c r="I16">
        <v>24.3</v>
      </c>
      <c r="J16">
        <v>73.2</v>
      </c>
      <c r="K16">
        <v>234</v>
      </c>
      <c r="L16">
        <v>1.0121</v>
      </c>
      <c r="M16">
        <v>85.625</v>
      </c>
      <c r="N16">
        <v>93.775999999999996</v>
      </c>
      <c r="O16">
        <v>86.963999999999999</v>
      </c>
      <c r="P16">
        <v>22.1</v>
      </c>
      <c r="Q16">
        <v>29.4</v>
      </c>
      <c r="R16">
        <v>24</v>
      </c>
      <c r="S16">
        <v>4.8600000000000003</v>
      </c>
      <c r="T16" s="22">
        <v>21</v>
      </c>
      <c r="U16" s="23">
        <f t="shared" si="1"/>
        <v>1662</v>
      </c>
      <c r="V16" s="24">
        <v>22</v>
      </c>
      <c r="W16" s="104"/>
      <c r="X16" s="104"/>
      <c r="Y16" s="106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36838</v>
      </c>
      <c r="E17">
        <v>147085</v>
      </c>
      <c r="F17">
        <v>7.1646369999999999</v>
      </c>
      <c r="G17">
        <v>0</v>
      </c>
      <c r="H17">
        <v>90.805999999999997</v>
      </c>
      <c r="I17">
        <v>23.8</v>
      </c>
      <c r="J17">
        <v>75</v>
      </c>
      <c r="K17">
        <v>252</v>
      </c>
      <c r="L17">
        <v>1.0125999999999999</v>
      </c>
      <c r="M17">
        <v>87.853999999999999</v>
      </c>
      <c r="N17">
        <v>93.119</v>
      </c>
      <c r="O17">
        <v>90.105999999999995</v>
      </c>
      <c r="P17">
        <v>21.4</v>
      </c>
      <c r="Q17">
        <v>29.1</v>
      </c>
      <c r="R17">
        <v>23.9</v>
      </c>
      <c r="S17">
        <v>4.8600000000000003</v>
      </c>
      <c r="T17" s="16">
        <v>20</v>
      </c>
      <c r="U17" s="23">
        <f t="shared" si="1"/>
        <v>1708</v>
      </c>
      <c r="V17" s="16"/>
      <c r="W17" s="104"/>
      <c r="X17" s="104"/>
      <c r="Y17" s="106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35130</v>
      </c>
      <c r="E18">
        <v>146849</v>
      </c>
      <c r="F18">
        <v>7.1684970000000003</v>
      </c>
      <c r="G18">
        <v>0</v>
      </c>
      <c r="H18">
        <v>89.39</v>
      </c>
      <c r="I18">
        <v>26.2</v>
      </c>
      <c r="J18">
        <v>76.599999999999994</v>
      </c>
      <c r="K18">
        <v>281.39999999999998</v>
      </c>
      <c r="L18">
        <v>1.0125</v>
      </c>
      <c r="M18">
        <v>85.858999999999995</v>
      </c>
      <c r="N18">
        <v>92.938000000000002</v>
      </c>
      <c r="O18">
        <v>90.373999999999995</v>
      </c>
      <c r="P18">
        <v>23.1</v>
      </c>
      <c r="Q18">
        <v>31</v>
      </c>
      <c r="R18">
        <v>24.5</v>
      </c>
      <c r="S18">
        <v>4.87</v>
      </c>
      <c r="T18" s="16">
        <v>19</v>
      </c>
      <c r="U18" s="23">
        <f t="shared" si="1"/>
        <v>1775</v>
      </c>
      <c r="V18" s="16"/>
      <c r="W18" s="104"/>
      <c r="X18" s="104"/>
      <c r="Y18" s="106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33355</v>
      </c>
      <c r="E19">
        <v>146598</v>
      </c>
      <c r="F19">
        <v>7.0389650000000001</v>
      </c>
      <c r="G19">
        <v>0</v>
      </c>
      <c r="H19">
        <v>88.006</v>
      </c>
      <c r="I19">
        <v>25.2</v>
      </c>
      <c r="J19">
        <v>71.2</v>
      </c>
      <c r="K19">
        <v>126.9</v>
      </c>
      <c r="L19">
        <v>1.0123</v>
      </c>
      <c r="M19">
        <v>85.325999999999993</v>
      </c>
      <c r="N19">
        <v>90.52</v>
      </c>
      <c r="O19">
        <v>88.358999999999995</v>
      </c>
      <c r="P19">
        <v>21.3</v>
      </c>
      <c r="Q19">
        <v>29.4</v>
      </c>
      <c r="R19">
        <v>24</v>
      </c>
      <c r="S19">
        <v>4.8600000000000003</v>
      </c>
      <c r="T19" s="16">
        <v>18</v>
      </c>
      <c r="U19" s="23">
        <f t="shared" si="1"/>
        <v>1689</v>
      </c>
      <c r="V19" s="16"/>
      <c r="W19" s="104"/>
      <c r="X19" s="104"/>
      <c r="Y19" s="106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31666</v>
      </c>
      <c r="E20">
        <v>146356</v>
      </c>
      <c r="F20">
        <v>6.9427839999999996</v>
      </c>
      <c r="G20">
        <v>0</v>
      </c>
      <c r="H20">
        <v>88.415999999999997</v>
      </c>
      <c r="I20">
        <v>25.1</v>
      </c>
      <c r="J20">
        <v>74.2</v>
      </c>
      <c r="K20">
        <v>119.8</v>
      </c>
      <c r="L20">
        <v>1.0122</v>
      </c>
      <c r="M20">
        <v>85.421999999999997</v>
      </c>
      <c r="N20">
        <v>90.52</v>
      </c>
      <c r="O20">
        <v>86.793999999999997</v>
      </c>
      <c r="P20">
        <v>22.6</v>
      </c>
      <c r="Q20">
        <v>28.9</v>
      </c>
      <c r="R20">
        <v>23.3</v>
      </c>
      <c r="S20">
        <v>4.8600000000000003</v>
      </c>
      <c r="T20" s="16">
        <v>17</v>
      </c>
      <c r="U20" s="23">
        <f t="shared" si="1"/>
        <v>1767</v>
      </c>
      <c r="V20" s="16"/>
      <c r="W20" s="104"/>
      <c r="X20" s="104"/>
      <c r="Y20" s="106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29899</v>
      </c>
      <c r="E21">
        <v>146104</v>
      </c>
      <c r="F21">
        <v>7.0171659999999996</v>
      </c>
      <c r="G21">
        <v>0</v>
      </c>
      <c r="H21">
        <v>92.266999999999996</v>
      </c>
      <c r="I21">
        <v>24.1</v>
      </c>
      <c r="J21">
        <v>82.3</v>
      </c>
      <c r="K21">
        <v>275.10000000000002</v>
      </c>
      <c r="L21">
        <v>1.0123</v>
      </c>
      <c r="M21">
        <v>87.433000000000007</v>
      </c>
      <c r="N21">
        <v>94.709000000000003</v>
      </c>
      <c r="O21">
        <v>87.905000000000001</v>
      </c>
      <c r="P21">
        <v>15.5</v>
      </c>
      <c r="Q21">
        <v>27.2</v>
      </c>
      <c r="R21">
        <v>23.5</v>
      </c>
      <c r="S21">
        <v>4.8600000000000003</v>
      </c>
      <c r="T21" s="16">
        <v>16</v>
      </c>
      <c r="U21" s="23">
        <f t="shared" si="1"/>
        <v>1965</v>
      </c>
      <c r="V21" s="16"/>
      <c r="W21" s="103"/>
      <c r="X21" s="103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27934</v>
      </c>
      <c r="E22">
        <v>145835</v>
      </c>
      <c r="F22">
        <v>7.6904669999999999</v>
      </c>
      <c r="G22">
        <v>0</v>
      </c>
      <c r="H22">
        <v>93.356999999999999</v>
      </c>
      <c r="I22">
        <v>21.1</v>
      </c>
      <c r="J22">
        <v>0</v>
      </c>
      <c r="K22">
        <v>0</v>
      </c>
      <c r="L22">
        <v>1.0148999999999999</v>
      </c>
      <c r="M22">
        <v>89.438999999999993</v>
      </c>
      <c r="N22">
        <v>95.186999999999998</v>
      </c>
      <c r="O22">
        <v>94.244</v>
      </c>
      <c r="P22">
        <v>12.7</v>
      </c>
      <c r="Q22">
        <v>31.6</v>
      </c>
      <c r="R22">
        <v>15.5</v>
      </c>
      <c r="S22">
        <v>4.8600000000000003</v>
      </c>
      <c r="T22" s="16">
        <v>15</v>
      </c>
      <c r="U22" s="23">
        <f t="shared" si="1"/>
        <v>0</v>
      </c>
      <c r="V22" s="16"/>
      <c r="W22" s="103"/>
      <c r="X22" s="103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27934</v>
      </c>
      <c r="E23">
        <v>145835</v>
      </c>
      <c r="F23">
        <v>7.3736519999999999</v>
      </c>
      <c r="G23">
        <v>0</v>
      </c>
      <c r="H23">
        <v>91.986000000000004</v>
      </c>
      <c r="I23">
        <v>20.399999999999999</v>
      </c>
      <c r="J23">
        <v>0.3</v>
      </c>
      <c r="K23">
        <v>88.8</v>
      </c>
      <c r="L23">
        <v>1.0142</v>
      </c>
      <c r="M23">
        <v>89.96</v>
      </c>
      <c r="N23">
        <v>93.748999999999995</v>
      </c>
      <c r="O23">
        <v>89.96</v>
      </c>
      <c r="P23">
        <v>14</v>
      </c>
      <c r="Q23">
        <v>28.3</v>
      </c>
      <c r="R23">
        <v>15.5</v>
      </c>
      <c r="S23">
        <v>4.8600000000000003</v>
      </c>
      <c r="T23" s="22">
        <v>14</v>
      </c>
      <c r="U23" s="23">
        <f t="shared" si="1"/>
        <v>3</v>
      </c>
      <c r="V23" s="24">
        <v>15</v>
      </c>
      <c r="W23" s="103"/>
      <c r="X23" s="103"/>
      <c r="Y23" s="106">
        <f t="shared" si="0"/>
        <v>-100</v>
      </c>
    </row>
    <row r="24" spans="1:25">
      <c r="A24" s="16">
        <v>14</v>
      </c>
      <c r="B24" t="s">
        <v>185</v>
      </c>
      <c r="C24" t="s">
        <v>13</v>
      </c>
      <c r="D24">
        <v>27931</v>
      </c>
      <c r="E24">
        <v>145835</v>
      </c>
      <c r="F24">
        <v>7.377758</v>
      </c>
      <c r="G24">
        <v>0</v>
      </c>
      <c r="H24">
        <v>91.554000000000002</v>
      </c>
      <c r="I24">
        <v>23.8</v>
      </c>
      <c r="J24">
        <v>62.5</v>
      </c>
      <c r="K24">
        <v>168.2</v>
      </c>
      <c r="L24">
        <v>1.0138</v>
      </c>
      <c r="M24">
        <v>88.367000000000004</v>
      </c>
      <c r="N24">
        <v>93.709000000000003</v>
      </c>
      <c r="O24">
        <v>91.12</v>
      </c>
      <c r="P24">
        <v>17.5</v>
      </c>
      <c r="Q24">
        <v>27.8</v>
      </c>
      <c r="R24">
        <v>18.5</v>
      </c>
      <c r="S24">
        <v>4.87</v>
      </c>
      <c r="T24" s="16">
        <v>13</v>
      </c>
      <c r="U24" s="23">
        <f t="shared" si="1"/>
        <v>1486</v>
      </c>
      <c r="V24" s="16"/>
      <c r="W24" s="103"/>
      <c r="X24" s="103"/>
      <c r="Y24" s="106">
        <f t="shared" si="0"/>
        <v>-100</v>
      </c>
    </row>
    <row r="25" spans="1:25">
      <c r="A25" s="16">
        <v>13</v>
      </c>
      <c r="B25" t="s">
        <v>186</v>
      </c>
      <c r="C25" t="s">
        <v>13</v>
      </c>
      <c r="D25">
        <v>26445</v>
      </c>
      <c r="E25">
        <v>145629</v>
      </c>
      <c r="F25">
        <v>7.2153179999999999</v>
      </c>
      <c r="G25">
        <v>0</v>
      </c>
      <c r="H25">
        <v>90.481999999999999</v>
      </c>
      <c r="I25">
        <v>24.4</v>
      </c>
      <c r="J25">
        <v>68.3</v>
      </c>
      <c r="K25">
        <v>161.5</v>
      </c>
      <c r="L25">
        <v>1.0128999999999999</v>
      </c>
      <c r="M25">
        <v>86.111999999999995</v>
      </c>
      <c r="N25">
        <v>93.569000000000003</v>
      </c>
      <c r="O25">
        <v>90.299000000000007</v>
      </c>
      <c r="P25">
        <v>21.7</v>
      </c>
      <c r="Q25">
        <v>28.5</v>
      </c>
      <c r="R25">
        <v>22.5</v>
      </c>
      <c r="S25">
        <v>4.87</v>
      </c>
      <c r="T25" s="16">
        <v>12</v>
      </c>
      <c r="U25" s="23">
        <f t="shared" si="1"/>
        <v>1628</v>
      </c>
      <c r="V25" s="16"/>
      <c r="W25" s="103"/>
      <c r="X25" s="103"/>
      <c r="Y25" s="106">
        <f t="shared" si="0"/>
        <v>-100</v>
      </c>
    </row>
    <row r="26" spans="1:25">
      <c r="A26" s="16">
        <v>12</v>
      </c>
      <c r="B26" t="s">
        <v>187</v>
      </c>
      <c r="C26" t="s">
        <v>13</v>
      </c>
      <c r="D26">
        <v>24817</v>
      </c>
      <c r="E26">
        <v>145403</v>
      </c>
      <c r="F26">
        <v>6.9467340000000002</v>
      </c>
      <c r="G26">
        <v>0</v>
      </c>
      <c r="H26">
        <v>88.75</v>
      </c>
      <c r="I26">
        <v>24.6</v>
      </c>
      <c r="J26">
        <v>75.8</v>
      </c>
      <c r="K26">
        <v>297.60000000000002</v>
      </c>
      <c r="L26">
        <v>1.0123</v>
      </c>
      <c r="M26">
        <v>85.477000000000004</v>
      </c>
      <c r="N26">
        <v>92.385000000000005</v>
      </c>
      <c r="O26">
        <v>86.703000000000003</v>
      </c>
      <c r="P26">
        <v>19.100000000000001</v>
      </c>
      <c r="Q26">
        <v>29.6</v>
      </c>
      <c r="R26">
        <v>22.9</v>
      </c>
      <c r="S26">
        <v>4.87</v>
      </c>
      <c r="T26" s="16">
        <v>11</v>
      </c>
      <c r="U26" s="23">
        <f t="shared" si="1"/>
        <v>1802</v>
      </c>
      <c r="V26" s="16"/>
      <c r="W26" s="107"/>
      <c r="X26" s="103"/>
      <c r="Y26" s="106">
        <f t="shared" si="0"/>
        <v>-100</v>
      </c>
    </row>
    <row r="27" spans="1:25">
      <c r="A27" s="16">
        <v>11</v>
      </c>
      <c r="B27" t="s">
        <v>188</v>
      </c>
      <c r="C27" t="s">
        <v>13</v>
      </c>
      <c r="D27">
        <v>23015</v>
      </c>
      <c r="E27">
        <v>145147</v>
      </c>
      <c r="F27">
        <v>7.2213750000000001</v>
      </c>
      <c r="G27">
        <v>0</v>
      </c>
      <c r="H27">
        <v>89.287999999999997</v>
      </c>
      <c r="I27">
        <v>23.7</v>
      </c>
      <c r="J27">
        <v>34</v>
      </c>
      <c r="K27">
        <v>305.8</v>
      </c>
      <c r="L27">
        <v>1.0133000000000001</v>
      </c>
      <c r="M27">
        <v>84.781000000000006</v>
      </c>
      <c r="N27">
        <v>92.528999999999996</v>
      </c>
      <c r="O27">
        <v>89.397000000000006</v>
      </c>
      <c r="P27">
        <v>15.8</v>
      </c>
      <c r="Q27">
        <v>31</v>
      </c>
      <c r="R27">
        <v>19.7</v>
      </c>
      <c r="S27">
        <v>4.87</v>
      </c>
      <c r="T27" s="16">
        <v>10</v>
      </c>
      <c r="U27" s="23">
        <f t="shared" si="1"/>
        <v>749</v>
      </c>
      <c r="V27" s="16"/>
      <c r="W27" s="107"/>
      <c r="X27" s="137"/>
      <c r="Y27" s="106">
        <f t="shared" si="0"/>
        <v>-100</v>
      </c>
    </row>
    <row r="28" spans="1:25">
      <c r="A28" s="16">
        <v>10</v>
      </c>
      <c r="B28" t="s">
        <v>189</v>
      </c>
      <c r="C28" t="s">
        <v>13</v>
      </c>
      <c r="D28">
        <v>22266</v>
      </c>
      <c r="E28">
        <v>145041</v>
      </c>
      <c r="F28">
        <v>6.9951610000000004</v>
      </c>
      <c r="G28">
        <v>0</v>
      </c>
      <c r="H28">
        <v>88.616</v>
      </c>
      <c r="I28">
        <v>23.8</v>
      </c>
      <c r="J28">
        <v>44.2</v>
      </c>
      <c r="K28">
        <v>248.8</v>
      </c>
      <c r="L28">
        <v>1.0122</v>
      </c>
      <c r="M28">
        <v>84.960999999999999</v>
      </c>
      <c r="N28">
        <v>91.331999999999994</v>
      </c>
      <c r="O28">
        <v>87.798000000000002</v>
      </c>
      <c r="P28">
        <v>20</v>
      </c>
      <c r="Q28">
        <v>30.3</v>
      </c>
      <c r="R28">
        <v>24.1</v>
      </c>
      <c r="S28">
        <v>4.87</v>
      </c>
      <c r="T28" s="16">
        <v>9</v>
      </c>
      <c r="U28" s="23">
        <f t="shared" si="1"/>
        <v>973</v>
      </c>
      <c r="V28" s="16"/>
      <c r="W28" s="107"/>
      <c r="X28" s="103"/>
      <c r="Y28" s="106">
        <f t="shared" si="0"/>
        <v>-100</v>
      </c>
    </row>
    <row r="29" spans="1:25">
      <c r="A29" s="16">
        <v>9</v>
      </c>
      <c r="B29" t="s">
        <v>190</v>
      </c>
      <c r="C29" t="s">
        <v>13</v>
      </c>
      <c r="D29">
        <v>21293</v>
      </c>
      <c r="E29">
        <v>144904</v>
      </c>
      <c r="F29">
        <v>7.1721750000000002</v>
      </c>
      <c r="G29">
        <v>0</v>
      </c>
      <c r="H29">
        <v>88.887</v>
      </c>
      <c r="I29">
        <v>23.2</v>
      </c>
      <c r="J29">
        <v>59.9</v>
      </c>
      <c r="K29">
        <v>298.8</v>
      </c>
      <c r="L29">
        <v>1.0128999999999999</v>
      </c>
      <c r="M29">
        <v>85.426000000000002</v>
      </c>
      <c r="N29">
        <v>92.004999999999995</v>
      </c>
      <c r="O29">
        <v>89.355999999999995</v>
      </c>
      <c r="P29">
        <v>19.7</v>
      </c>
      <c r="Q29">
        <v>27.6</v>
      </c>
      <c r="R29">
        <v>21.5</v>
      </c>
      <c r="S29">
        <v>4.87</v>
      </c>
      <c r="T29" s="16">
        <v>8</v>
      </c>
      <c r="U29" s="23">
        <f t="shared" si="1"/>
        <v>1379</v>
      </c>
      <c r="V29" s="16"/>
      <c r="W29" s="107">
        <v>41891.395254629628</v>
      </c>
      <c r="X29" s="103">
        <v>21293</v>
      </c>
      <c r="Y29" s="106">
        <f t="shared" si="0"/>
        <v>0</v>
      </c>
    </row>
    <row r="30" spans="1:25" s="25" customFormat="1">
      <c r="A30" s="21">
        <v>8</v>
      </c>
      <c r="B30" t="s">
        <v>146</v>
      </c>
      <c r="C30" t="s">
        <v>13</v>
      </c>
      <c r="D30">
        <v>19914</v>
      </c>
      <c r="E30">
        <v>144708</v>
      </c>
      <c r="F30">
        <v>7.1277850000000003</v>
      </c>
      <c r="G30">
        <v>0</v>
      </c>
      <c r="H30">
        <v>92.033000000000001</v>
      </c>
      <c r="I30">
        <v>21.1</v>
      </c>
      <c r="J30">
        <v>2</v>
      </c>
      <c r="K30">
        <v>85</v>
      </c>
      <c r="L30">
        <v>1.0128999999999999</v>
      </c>
      <c r="M30">
        <v>86.75</v>
      </c>
      <c r="N30">
        <v>94.15</v>
      </c>
      <c r="O30">
        <v>88.564999999999998</v>
      </c>
      <c r="P30">
        <v>13.6</v>
      </c>
      <c r="Q30">
        <v>29.5</v>
      </c>
      <c r="R30">
        <v>21</v>
      </c>
      <c r="S30">
        <v>4.8600000000000003</v>
      </c>
      <c r="T30" s="22">
        <v>7</v>
      </c>
      <c r="U30" s="23">
        <f t="shared" si="1"/>
        <v>48</v>
      </c>
      <c r="V30" s="24">
        <v>8</v>
      </c>
      <c r="W30" s="107">
        <v>41860.408009259256</v>
      </c>
      <c r="X30" s="103">
        <v>19914</v>
      </c>
      <c r="Y30" s="106">
        <f t="shared" si="0"/>
        <v>0</v>
      </c>
    </row>
    <row r="31" spans="1:25">
      <c r="A31" s="16">
        <v>7</v>
      </c>
      <c r="B31" t="s">
        <v>147</v>
      </c>
      <c r="C31" t="s">
        <v>13</v>
      </c>
      <c r="D31">
        <v>19866</v>
      </c>
      <c r="E31">
        <v>144702</v>
      </c>
      <c r="F31">
        <v>7.5553429999999997</v>
      </c>
      <c r="G31">
        <v>0</v>
      </c>
      <c r="H31">
        <v>92.218000000000004</v>
      </c>
      <c r="I31">
        <v>21.8</v>
      </c>
      <c r="J31">
        <v>20.399999999999999</v>
      </c>
      <c r="K31">
        <v>262.3</v>
      </c>
      <c r="L31">
        <v>1.0145</v>
      </c>
      <c r="M31">
        <v>90.844999999999999</v>
      </c>
      <c r="N31">
        <v>93.957999999999998</v>
      </c>
      <c r="O31">
        <v>92.578999999999994</v>
      </c>
      <c r="P31">
        <v>12.1</v>
      </c>
      <c r="Q31">
        <v>31.5</v>
      </c>
      <c r="R31">
        <v>15.9</v>
      </c>
      <c r="S31">
        <v>4.8600000000000003</v>
      </c>
      <c r="T31" s="16">
        <v>6</v>
      </c>
      <c r="U31" s="23">
        <f t="shared" si="1"/>
        <v>463</v>
      </c>
      <c r="V31" s="5"/>
      <c r="W31" s="107">
        <v>41829.387164351851</v>
      </c>
      <c r="X31" s="103">
        <v>19866</v>
      </c>
      <c r="Y31" s="106">
        <f t="shared" si="0"/>
        <v>0</v>
      </c>
    </row>
    <row r="32" spans="1:25">
      <c r="A32" s="16">
        <v>6</v>
      </c>
      <c r="B32" t="s">
        <v>148</v>
      </c>
      <c r="C32" t="s">
        <v>13</v>
      </c>
      <c r="D32">
        <v>19403</v>
      </c>
      <c r="E32">
        <v>144637</v>
      </c>
      <c r="F32">
        <v>7.3712439999999999</v>
      </c>
      <c r="G32">
        <v>0</v>
      </c>
      <c r="H32">
        <v>89.495000000000005</v>
      </c>
      <c r="I32">
        <v>21.7</v>
      </c>
      <c r="J32">
        <v>38.1</v>
      </c>
      <c r="K32">
        <v>275.60000000000002</v>
      </c>
      <c r="L32">
        <v>1.0138</v>
      </c>
      <c r="M32">
        <v>86.861999999999995</v>
      </c>
      <c r="N32">
        <v>91.921999999999997</v>
      </c>
      <c r="O32">
        <v>91.022000000000006</v>
      </c>
      <c r="P32">
        <v>14.6</v>
      </c>
      <c r="Q32">
        <v>27.3</v>
      </c>
      <c r="R32">
        <v>18.5</v>
      </c>
      <c r="S32">
        <v>4.8600000000000003</v>
      </c>
      <c r="T32" s="16">
        <v>5</v>
      </c>
      <c r="U32" s="23">
        <f t="shared" si="1"/>
        <v>867</v>
      </c>
      <c r="V32" s="5"/>
      <c r="W32" s="107">
        <v>41799.410405092596</v>
      </c>
      <c r="X32" s="103">
        <v>19404</v>
      </c>
      <c r="Y32" s="106">
        <f t="shared" si="0"/>
        <v>5.1538421893582154E-3</v>
      </c>
    </row>
    <row r="33" spans="1:25">
      <c r="A33" s="16">
        <v>5</v>
      </c>
      <c r="B33" t="s">
        <v>149</v>
      </c>
      <c r="C33" t="s">
        <v>13</v>
      </c>
      <c r="D33">
        <v>18536</v>
      </c>
      <c r="E33">
        <v>144515</v>
      </c>
      <c r="F33">
        <v>7.2998909999999997</v>
      </c>
      <c r="G33">
        <v>0</v>
      </c>
      <c r="H33">
        <v>88.346999999999994</v>
      </c>
      <c r="I33">
        <v>22</v>
      </c>
      <c r="J33">
        <v>37.9</v>
      </c>
      <c r="K33">
        <v>268.60000000000002</v>
      </c>
      <c r="L33">
        <v>1.0137</v>
      </c>
      <c r="M33">
        <v>84.765000000000001</v>
      </c>
      <c r="N33">
        <v>90.864999999999995</v>
      </c>
      <c r="O33">
        <v>89.706999999999994</v>
      </c>
      <c r="P33">
        <v>16.899999999999999</v>
      </c>
      <c r="Q33">
        <v>29.4</v>
      </c>
      <c r="R33">
        <v>17.600000000000001</v>
      </c>
      <c r="S33">
        <v>4.8600000000000003</v>
      </c>
      <c r="T33" s="16">
        <v>4</v>
      </c>
      <c r="U33" s="23">
        <f t="shared" si="1"/>
        <v>802</v>
      </c>
      <c r="V33" s="5"/>
      <c r="W33" s="107">
        <v>41768.394062500003</v>
      </c>
      <c r="X33" s="103">
        <v>18536</v>
      </c>
      <c r="Y33" s="106">
        <f t="shared" si="0"/>
        <v>0</v>
      </c>
    </row>
    <row r="34" spans="1:25">
      <c r="A34" s="16">
        <v>4</v>
      </c>
      <c r="B34" t="s">
        <v>150</v>
      </c>
      <c r="C34" t="s">
        <v>13</v>
      </c>
      <c r="D34">
        <v>17734</v>
      </c>
      <c r="E34">
        <v>144402</v>
      </c>
      <c r="F34">
        <v>6.8704320000000001</v>
      </c>
      <c r="G34">
        <v>0</v>
      </c>
      <c r="H34">
        <v>88.570999999999998</v>
      </c>
      <c r="I34">
        <v>22.2</v>
      </c>
      <c r="J34">
        <v>57.4</v>
      </c>
      <c r="K34">
        <v>278.39999999999998</v>
      </c>
      <c r="L34">
        <v>1.0121</v>
      </c>
      <c r="M34">
        <v>85.097999999999999</v>
      </c>
      <c r="N34">
        <v>91.590999999999994</v>
      </c>
      <c r="O34">
        <v>85.552000000000007</v>
      </c>
      <c r="P34">
        <v>19.7</v>
      </c>
      <c r="Q34">
        <v>26.4</v>
      </c>
      <c r="R34">
        <v>22.7</v>
      </c>
      <c r="S34">
        <v>4.8600000000000003</v>
      </c>
      <c r="T34" s="16">
        <v>3</v>
      </c>
      <c r="U34" s="23">
        <f t="shared" si="1"/>
        <v>1241</v>
      </c>
      <c r="V34" s="5"/>
      <c r="W34" s="107">
        <v>41738.41783564815</v>
      </c>
      <c r="X34" s="103">
        <v>17734</v>
      </c>
      <c r="Y34" s="106">
        <f t="shared" si="0"/>
        <v>0</v>
      </c>
    </row>
    <row r="35" spans="1:25">
      <c r="A35" s="16">
        <v>3</v>
      </c>
      <c r="B35" t="s">
        <v>151</v>
      </c>
      <c r="C35" t="s">
        <v>13</v>
      </c>
      <c r="D35">
        <v>16493</v>
      </c>
      <c r="E35">
        <v>144227</v>
      </c>
      <c r="F35">
        <v>6.9765040000000003</v>
      </c>
      <c r="G35">
        <v>0</v>
      </c>
      <c r="H35">
        <v>90.137</v>
      </c>
      <c r="I35">
        <v>23.4</v>
      </c>
      <c r="J35">
        <v>45.1</v>
      </c>
      <c r="K35">
        <v>282.89999999999998</v>
      </c>
      <c r="L35">
        <v>1.0125999999999999</v>
      </c>
      <c r="M35">
        <v>86.316999999999993</v>
      </c>
      <c r="N35">
        <v>92.647000000000006</v>
      </c>
      <c r="O35">
        <v>86.316999999999993</v>
      </c>
      <c r="P35">
        <v>16.100000000000001</v>
      </c>
      <c r="Q35">
        <v>31.8</v>
      </c>
      <c r="R35">
        <v>20.6</v>
      </c>
      <c r="S35">
        <v>4.87</v>
      </c>
      <c r="T35" s="16">
        <v>2</v>
      </c>
      <c r="U35" s="23">
        <f t="shared" si="1"/>
        <v>1030</v>
      </c>
      <c r="V35" s="5"/>
      <c r="W35" s="107">
        <v>41707.438020833331</v>
      </c>
      <c r="X35" s="103">
        <v>16493</v>
      </c>
      <c r="Y35" s="106">
        <f>((X35*100)/D35)-100</f>
        <v>0</v>
      </c>
    </row>
    <row r="36" spans="1:25">
      <c r="A36" s="16">
        <v>2</v>
      </c>
      <c r="B36" t="s">
        <v>152</v>
      </c>
      <c r="C36" t="s">
        <v>13</v>
      </c>
      <c r="D36">
        <v>15463</v>
      </c>
      <c r="E36">
        <v>144083</v>
      </c>
      <c r="F36">
        <v>7.3458420000000002</v>
      </c>
      <c r="G36">
        <v>0</v>
      </c>
      <c r="H36">
        <v>89.244</v>
      </c>
      <c r="I36">
        <v>23</v>
      </c>
      <c r="J36">
        <v>26.8</v>
      </c>
      <c r="K36">
        <v>137.4</v>
      </c>
      <c r="L36">
        <v>1.0141</v>
      </c>
      <c r="M36">
        <v>85.741</v>
      </c>
      <c r="N36">
        <v>91.900999999999996</v>
      </c>
      <c r="O36">
        <v>89.762</v>
      </c>
      <c r="P36">
        <v>14.4</v>
      </c>
      <c r="Q36">
        <v>33.4</v>
      </c>
      <c r="R36">
        <v>16</v>
      </c>
      <c r="S36">
        <v>4.87</v>
      </c>
      <c r="T36" s="16">
        <v>1</v>
      </c>
      <c r="U36" s="23">
        <f t="shared" si="1"/>
        <v>585</v>
      </c>
      <c r="V36" s="5"/>
      <c r="W36" s="107">
        <v>41679.391562500001</v>
      </c>
      <c r="X36" s="103">
        <v>15462</v>
      </c>
      <c r="Y36" s="106">
        <f t="shared" ref="Y36:Y37" si="2">((X36*100)/D36)-100</f>
        <v>-6.4670503783190725E-3</v>
      </c>
    </row>
    <row r="37" spans="1:25">
      <c r="A37" s="16">
        <v>1</v>
      </c>
      <c r="B37" t="s">
        <v>138</v>
      </c>
      <c r="C37" t="s">
        <v>13</v>
      </c>
      <c r="D37">
        <v>14878</v>
      </c>
      <c r="E37">
        <v>143999</v>
      </c>
      <c r="F37">
        <v>7.0731890000000002</v>
      </c>
      <c r="G37">
        <v>0</v>
      </c>
      <c r="H37">
        <v>91.570999999999998</v>
      </c>
      <c r="I37">
        <v>23.9</v>
      </c>
      <c r="J37">
        <v>12.3</v>
      </c>
      <c r="K37">
        <v>283.60000000000002</v>
      </c>
      <c r="L37">
        <v>1.0122</v>
      </c>
      <c r="M37">
        <v>87.828000000000003</v>
      </c>
      <c r="N37">
        <v>93.736999999999995</v>
      </c>
      <c r="O37">
        <v>89.33</v>
      </c>
      <c r="P37">
        <v>14.7</v>
      </c>
      <c r="Q37">
        <v>34</v>
      </c>
      <c r="R37">
        <v>25.4</v>
      </c>
      <c r="S37">
        <v>4.87</v>
      </c>
      <c r="T37" s="1"/>
      <c r="U37" s="26"/>
      <c r="V37" s="5"/>
      <c r="W37" s="107">
        <v>41648.385370370372</v>
      </c>
      <c r="X37" s="103">
        <v>14880</v>
      </c>
      <c r="Y37" s="106">
        <f t="shared" si="2"/>
        <v>1.3442667025131527E-2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9"/>
      <c r="X38" s="199"/>
      <c r="Y38" s="199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9"/>
      <c r="X39" s="199"/>
      <c r="Y39" s="199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9"/>
      <c r="X40" s="199"/>
      <c r="Y40" s="199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9"/>
      <c r="X41" s="199"/>
      <c r="Y41" s="199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1.14062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00" t="s">
        <v>135</v>
      </c>
      <c r="X1" s="200" t="s">
        <v>136</v>
      </c>
      <c r="Y1" s="201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00"/>
      <c r="X2" s="200"/>
      <c r="Y2" s="201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00"/>
      <c r="X3" s="200"/>
      <c r="Y3" s="20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00"/>
      <c r="X4" s="200"/>
      <c r="Y4" s="20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00"/>
      <c r="X5" s="200"/>
      <c r="Y5" s="201"/>
    </row>
    <row r="6" spans="1:25">
      <c r="A6" s="21">
        <v>32</v>
      </c>
      <c r="T6" s="22">
        <v>31</v>
      </c>
      <c r="U6" s="23">
        <f t="shared" ref="U6:U17" si="0">D6-D7</f>
        <v>-1885180</v>
      </c>
      <c r="V6" s="24">
        <v>1</v>
      </c>
      <c r="W6" s="114"/>
      <c r="X6" s="113"/>
      <c r="Y6" s="110" t="e">
        <f t="shared" ref="Y6:Y34" si="1">((X6*100)/D6)-100</f>
        <v>#DIV/0!</v>
      </c>
    </row>
    <row r="7" spans="1:25">
      <c r="A7" s="16">
        <v>31</v>
      </c>
      <c r="B7" t="s">
        <v>213</v>
      </c>
      <c r="C7" t="s">
        <v>13</v>
      </c>
      <c r="D7">
        <v>1885180</v>
      </c>
      <c r="E7">
        <v>1674579</v>
      </c>
      <c r="F7">
        <v>6.8814710000000003</v>
      </c>
      <c r="G7">
        <v>0</v>
      </c>
      <c r="H7">
        <v>85.893000000000001</v>
      </c>
      <c r="I7">
        <v>23.2</v>
      </c>
      <c r="J7">
        <v>263.3</v>
      </c>
      <c r="K7">
        <v>443.9</v>
      </c>
      <c r="L7">
        <v>1.0105999999999999</v>
      </c>
      <c r="M7">
        <v>80.625</v>
      </c>
      <c r="N7">
        <v>91.465000000000003</v>
      </c>
      <c r="O7">
        <v>86.141999999999996</v>
      </c>
      <c r="P7">
        <v>20.2</v>
      </c>
      <c r="Q7">
        <v>26.7</v>
      </c>
      <c r="R7">
        <v>23.6</v>
      </c>
      <c r="S7">
        <v>5.01</v>
      </c>
      <c r="T7" s="16">
        <v>30</v>
      </c>
      <c r="U7" s="23">
        <f t="shared" si="0"/>
        <v>6246</v>
      </c>
      <c r="V7" s="4"/>
      <c r="W7" s="114"/>
      <c r="X7" s="113"/>
      <c r="Y7" s="110">
        <f t="shared" si="1"/>
        <v>-100</v>
      </c>
    </row>
    <row r="8" spans="1:25">
      <c r="A8" s="16">
        <v>30</v>
      </c>
      <c r="B8" t="s">
        <v>169</v>
      </c>
      <c r="C8" t="s">
        <v>13</v>
      </c>
      <c r="D8">
        <v>1878934</v>
      </c>
      <c r="E8">
        <v>1673665</v>
      </c>
      <c r="F8">
        <v>7.0639149999999997</v>
      </c>
      <c r="G8">
        <v>0</v>
      </c>
      <c r="H8">
        <v>85.001999999999995</v>
      </c>
      <c r="I8">
        <v>23</v>
      </c>
      <c r="J8">
        <v>321.7</v>
      </c>
      <c r="K8">
        <v>480.7</v>
      </c>
      <c r="L8">
        <v>1.0111000000000001</v>
      </c>
      <c r="M8">
        <v>79.805000000000007</v>
      </c>
      <c r="N8">
        <v>91.71</v>
      </c>
      <c r="O8">
        <v>88.251000000000005</v>
      </c>
      <c r="P8">
        <v>21.6</v>
      </c>
      <c r="Q8">
        <v>25.6</v>
      </c>
      <c r="R8">
        <v>22.3</v>
      </c>
      <c r="S8">
        <v>5.01</v>
      </c>
      <c r="T8" s="16">
        <v>29</v>
      </c>
      <c r="U8" s="23">
        <f t="shared" si="0"/>
        <v>7665</v>
      </c>
      <c r="V8" s="4"/>
      <c r="W8" s="114"/>
      <c r="X8" s="113"/>
      <c r="Y8" s="110">
        <f t="shared" si="1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1871269</v>
      </c>
      <c r="E9">
        <v>1672536</v>
      </c>
      <c r="F9">
        <v>6.690188</v>
      </c>
      <c r="G9">
        <v>0</v>
      </c>
      <c r="H9">
        <v>87.683000000000007</v>
      </c>
      <c r="I9">
        <v>23.2</v>
      </c>
      <c r="J9">
        <v>292.60000000000002</v>
      </c>
      <c r="K9">
        <v>463.8</v>
      </c>
      <c r="L9">
        <v>1.0104</v>
      </c>
      <c r="M9">
        <v>80.626000000000005</v>
      </c>
      <c r="N9">
        <v>92.423000000000002</v>
      </c>
      <c r="O9">
        <v>83.046999999999997</v>
      </c>
      <c r="P9">
        <v>21.3</v>
      </c>
      <c r="Q9">
        <v>26.5</v>
      </c>
      <c r="R9">
        <v>22.4</v>
      </c>
      <c r="S9">
        <v>5.01</v>
      </c>
      <c r="T9" s="22">
        <v>28</v>
      </c>
      <c r="U9" s="23">
        <f t="shared" si="0"/>
        <v>6954</v>
      </c>
      <c r="V9" s="24">
        <v>29</v>
      </c>
      <c r="W9" s="114"/>
      <c r="X9" s="113"/>
      <c r="Y9" s="110">
        <f t="shared" si="1"/>
        <v>-100</v>
      </c>
    </row>
    <row r="10" spans="1:25">
      <c r="A10" s="16">
        <v>28</v>
      </c>
      <c r="B10" t="s">
        <v>171</v>
      </c>
      <c r="C10" t="s">
        <v>13</v>
      </c>
      <c r="D10">
        <v>1864315</v>
      </c>
      <c r="E10">
        <v>1671538</v>
      </c>
      <c r="F10">
        <v>7.1877519999999997</v>
      </c>
      <c r="G10">
        <v>0</v>
      </c>
      <c r="H10">
        <v>87.022000000000006</v>
      </c>
      <c r="I10">
        <v>23.5</v>
      </c>
      <c r="J10">
        <v>311.60000000000002</v>
      </c>
      <c r="K10">
        <v>480.5</v>
      </c>
      <c r="L10">
        <v>1.0112000000000001</v>
      </c>
      <c r="M10">
        <v>82.816999999999993</v>
      </c>
      <c r="N10">
        <v>92.991</v>
      </c>
      <c r="O10">
        <v>90.254000000000005</v>
      </c>
      <c r="P10">
        <v>21.4</v>
      </c>
      <c r="Q10">
        <v>26.2</v>
      </c>
      <c r="R10">
        <v>23</v>
      </c>
      <c r="S10">
        <v>5.0199999999999996</v>
      </c>
      <c r="T10" s="16">
        <v>27</v>
      </c>
      <c r="U10" s="23">
        <f t="shared" si="0"/>
        <v>7420</v>
      </c>
      <c r="V10" s="16"/>
      <c r="W10" s="114"/>
      <c r="X10" s="113"/>
      <c r="Y10" s="110">
        <f t="shared" si="1"/>
        <v>-100</v>
      </c>
    </row>
    <row r="11" spans="1:25">
      <c r="A11" s="16">
        <v>27</v>
      </c>
      <c r="B11" t="s">
        <v>172</v>
      </c>
      <c r="C11" t="s">
        <v>13</v>
      </c>
      <c r="D11">
        <v>1856895</v>
      </c>
      <c r="E11">
        <v>1670466</v>
      </c>
      <c r="F11">
        <v>6.8397430000000004</v>
      </c>
      <c r="G11">
        <v>0</v>
      </c>
      <c r="H11">
        <v>86.266999999999996</v>
      </c>
      <c r="I11">
        <v>23.2</v>
      </c>
      <c r="J11">
        <v>276</v>
      </c>
      <c r="K11">
        <v>470.5</v>
      </c>
      <c r="L11">
        <v>1.0105999999999999</v>
      </c>
      <c r="M11">
        <v>80.311000000000007</v>
      </c>
      <c r="N11">
        <v>92.284999999999997</v>
      </c>
      <c r="O11">
        <v>85.253</v>
      </c>
      <c r="P11">
        <v>21.2</v>
      </c>
      <c r="Q11">
        <v>26.1</v>
      </c>
      <c r="R11">
        <v>22.7</v>
      </c>
      <c r="S11">
        <v>5.01</v>
      </c>
      <c r="T11" s="16">
        <v>26</v>
      </c>
      <c r="U11" s="23">
        <f t="shared" si="0"/>
        <v>6527</v>
      </c>
      <c r="V11" s="16"/>
      <c r="W11" s="114"/>
      <c r="X11" s="113"/>
      <c r="Y11" s="110">
        <f t="shared" si="1"/>
        <v>-100</v>
      </c>
    </row>
    <row r="12" spans="1:25">
      <c r="A12" s="16">
        <v>26</v>
      </c>
      <c r="B12" t="s">
        <v>173</v>
      </c>
      <c r="C12" t="s">
        <v>13</v>
      </c>
      <c r="D12">
        <v>1850368</v>
      </c>
      <c r="E12">
        <v>1669515</v>
      </c>
      <c r="F12">
        <v>6.7723149999999999</v>
      </c>
      <c r="G12">
        <v>0</v>
      </c>
      <c r="H12">
        <v>84.850999999999999</v>
      </c>
      <c r="I12">
        <v>23.4</v>
      </c>
      <c r="J12">
        <v>312.3</v>
      </c>
      <c r="K12">
        <v>482.7</v>
      </c>
      <c r="L12">
        <v>1.0104</v>
      </c>
      <c r="M12">
        <v>79.650999999999996</v>
      </c>
      <c r="N12">
        <v>90.834000000000003</v>
      </c>
      <c r="O12">
        <v>84.664000000000001</v>
      </c>
      <c r="P12">
        <v>21.1</v>
      </c>
      <c r="Q12">
        <v>26.1</v>
      </c>
      <c r="R12">
        <v>23.8</v>
      </c>
      <c r="S12">
        <v>5.01</v>
      </c>
      <c r="T12" s="16">
        <v>25</v>
      </c>
      <c r="U12" s="23">
        <f t="shared" si="0"/>
        <v>7419</v>
      </c>
      <c r="V12" s="16"/>
      <c r="W12" s="114"/>
      <c r="X12" s="113"/>
      <c r="Y12" s="110">
        <f t="shared" si="1"/>
        <v>-100</v>
      </c>
    </row>
    <row r="13" spans="1:25">
      <c r="A13" s="16">
        <v>25</v>
      </c>
      <c r="B13" t="s">
        <v>174</v>
      </c>
      <c r="C13" t="s">
        <v>13</v>
      </c>
      <c r="D13">
        <v>1842949</v>
      </c>
      <c r="E13">
        <v>1668418</v>
      </c>
      <c r="F13">
        <v>6.6097450000000002</v>
      </c>
      <c r="G13">
        <v>0</v>
      </c>
      <c r="H13">
        <v>85.518000000000001</v>
      </c>
      <c r="I13">
        <v>22.9</v>
      </c>
      <c r="J13">
        <v>311.7</v>
      </c>
      <c r="K13">
        <v>487.8</v>
      </c>
      <c r="L13">
        <v>1.0101</v>
      </c>
      <c r="M13">
        <v>80.323999999999998</v>
      </c>
      <c r="N13">
        <v>91.066000000000003</v>
      </c>
      <c r="O13">
        <v>82.337999999999994</v>
      </c>
      <c r="P13">
        <v>20.5</v>
      </c>
      <c r="Q13">
        <v>25.2</v>
      </c>
      <c r="R13">
        <v>23.6</v>
      </c>
      <c r="S13">
        <v>5.01</v>
      </c>
      <c r="T13" s="16">
        <v>24</v>
      </c>
      <c r="U13" s="23">
        <f t="shared" si="0"/>
        <v>7420</v>
      </c>
      <c r="V13" s="16"/>
      <c r="W13" s="114"/>
      <c r="X13" s="113"/>
      <c r="Y13" s="110">
        <f t="shared" si="1"/>
        <v>-100</v>
      </c>
    </row>
    <row r="14" spans="1:25">
      <c r="A14" s="16">
        <v>24</v>
      </c>
      <c r="B14" t="s">
        <v>175</v>
      </c>
      <c r="C14" t="s">
        <v>13</v>
      </c>
      <c r="D14">
        <v>1835529</v>
      </c>
      <c r="E14">
        <v>1667330</v>
      </c>
      <c r="F14">
        <v>6.8938480000000002</v>
      </c>
      <c r="G14">
        <v>0</v>
      </c>
      <c r="H14">
        <v>84.465999999999994</v>
      </c>
      <c r="I14">
        <v>23</v>
      </c>
      <c r="J14">
        <v>310.39999999999998</v>
      </c>
      <c r="K14">
        <v>464.5</v>
      </c>
      <c r="L14">
        <v>1.0107999999999999</v>
      </c>
      <c r="M14">
        <v>79.762</v>
      </c>
      <c r="N14">
        <v>90.165000000000006</v>
      </c>
      <c r="O14">
        <v>85.811000000000007</v>
      </c>
      <c r="P14">
        <v>20.7</v>
      </c>
      <c r="Q14">
        <v>25.2</v>
      </c>
      <c r="R14">
        <v>22.1</v>
      </c>
      <c r="S14">
        <v>5.01</v>
      </c>
      <c r="T14" s="16">
        <v>23</v>
      </c>
      <c r="U14" s="23">
        <f t="shared" si="0"/>
        <v>7373</v>
      </c>
      <c r="V14" s="16"/>
      <c r="W14" s="114"/>
      <c r="X14" s="113"/>
      <c r="Y14" s="110">
        <f t="shared" si="1"/>
        <v>-100</v>
      </c>
    </row>
    <row r="15" spans="1:25">
      <c r="A15" s="16">
        <v>23</v>
      </c>
      <c r="B15" t="s">
        <v>176</v>
      </c>
      <c r="C15" t="s">
        <v>13</v>
      </c>
      <c r="D15">
        <v>1828156</v>
      </c>
      <c r="E15">
        <v>1666237</v>
      </c>
      <c r="F15">
        <v>6.6161890000000003</v>
      </c>
      <c r="G15">
        <v>0</v>
      </c>
      <c r="H15">
        <v>84.406000000000006</v>
      </c>
      <c r="I15">
        <v>23.4</v>
      </c>
      <c r="J15">
        <v>320.2</v>
      </c>
      <c r="K15">
        <v>482.3</v>
      </c>
      <c r="L15">
        <v>1.0102</v>
      </c>
      <c r="M15">
        <v>78.944999999999993</v>
      </c>
      <c r="N15">
        <v>90.741</v>
      </c>
      <c r="O15">
        <v>82.215999999999994</v>
      </c>
      <c r="P15">
        <v>21.6</v>
      </c>
      <c r="Q15">
        <v>25.5</v>
      </c>
      <c r="R15">
        <v>23</v>
      </c>
      <c r="S15">
        <v>5.0199999999999996</v>
      </c>
      <c r="T15" s="16">
        <v>22</v>
      </c>
      <c r="U15" s="23">
        <f t="shared" si="0"/>
        <v>7624</v>
      </c>
      <c r="V15" s="16"/>
      <c r="W15" s="114"/>
      <c r="X15" s="113"/>
      <c r="Y15" s="110">
        <f t="shared" si="1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1820532</v>
      </c>
      <c r="E16">
        <v>1665104</v>
      </c>
      <c r="F16">
        <v>6.6039479999999999</v>
      </c>
      <c r="G16">
        <v>0</v>
      </c>
      <c r="H16">
        <v>87.120999999999995</v>
      </c>
      <c r="I16">
        <v>23.4</v>
      </c>
      <c r="J16">
        <v>315.60000000000002</v>
      </c>
      <c r="K16">
        <v>473.5</v>
      </c>
      <c r="L16">
        <v>1.0101</v>
      </c>
      <c r="M16">
        <v>80.584000000000003</v>
      </c>
      <c r="N16">
        <v>92.837000000000003</v>
      </c>
      <c r="O16">
        <v>82.093000000000004</v>
      </c>
      <c r="P16">
        <v>21.9</v>
      </c>
      <c r="Q16">
        <v>25.1</v>
      </c>
      <c r="R16">
        <v>23.1</v>
      </c>
      <c r="S16">
        <v>5.0199999999999996</v>
      </c>
      <c r="T16" s="22">
        <v>21</v>
      </c>
      <c r="U16" s="23">
        <f t="shared" si="0"/>
        <v>7518</v>
      </c>
      <c r="V16" s="24">
        <v>22</v>
      </c>
      <c r="W16" s="114"/>
      <c r="X16" s="113"/>
      <c r="Y16" s="110">
        <f t="shared" si="1"/>
        <v>-100</v>
      </c>
    </row>
    <row r="17" spans="1:25">
      <c r="A17" s="16">
        <v>21</v>
      </c>
      <c r="B17" t="s">
        <v>178</v>
      </c>
      <c r="C17" t="s">
        <v>13</v>
      </c>
      <c r="D17">
        <v>1813014</v>
      </c>
      <c r="E17">
        <v>1664018</v>
      </c>
      <c r="F17">
        <v>6.8531339999999998</v>
      </c>
      <c r="G17">
        <v>0</v>
      </c>
      <c r="H17">
        <v>87.328999999999994</v>
      </c>
      <c r="I17">
        <v>23.1</v>
      </c>
      <c r="J17">
        <v>302.2</v>
      </c>
      <c r="K17">
        <v>472.5</v>
      </c>
      <c r="L17">
        <v>1.0105999999999999</v>
      </c>
      <c r="M17">
        <v>82.04</v>
      </c>
      <c r="N17">
        <v>92.257999999999996</v>
      </c>
      <c r="O17">
        <v>85.602999999999994</v>
      </c>
      <c r="P17">
        <v>21.5</v>
      </c>
      <c r="Q17">
        <v>26.2</v>
      </c>
      <c r="R17">
        <v>23.2</v>
      </c>
      <c r="S17">
        <v>5.0199999999999996</v>
      </c>
      <c r="T17" s="16">
        <v>20</v>
      </c>
      <c r="U17" s="23">
        <f t="shared" si="0"/>
        <v>7181</v>
      </c>
      <c r="V17" s="16"/>
      <c r="W17" s="114"/>
      <c r="X17" s="113"/>
      <c r="Y17" s="110">
        <f t="shared" si="1"/>
        <v>-100</v>
      </c>
    </row>
    <row r="18" spans="1:25">
      <c r="A18" s="16">
        <v>20</v>
      </c>
      <c r="B18" t="s">
        <v>179</v>
      </c>
      <c r="C18" t="s">
        <v>13</v>
      </c>
      <c r="D18">
        <v>1805833</v>
      </c>
      <c r="E18">
        <v>1662984</v>
      </c>
      <c r="F18">
        <v>6.8459199999999996</v>
      </c>
      <c r="G18">
        <v>0</v>
      </c>
      <c r="H18">
        <v>86.212000000000003</v>
      </c>
      <c r="I18">
        <v>24.1</v>
      </c>
      <c r="J18">
        <v>290.3</v>
      </c>
      <c r="K18">
        <v>475.9</v>
      </c>
      <c r="L18">
        <v>1.0105999999999999</v>
      </c>
      <c r="M18">
        <v>79.980999999999995</v>
      </c>
      <c r="N18">
        <v>92.616</v>
      </c>
      <c r="O18">
        <v>85.346999999999994</v>
      </c>
      <c r="P18">
        <v>21.9</v>
      </c>
      <c r="Q18">
        <v>27.1</v>
      </c>
      <c r="R18">
        <v>22.7</v>
      </c>
      <c r="S18">
        <v>5.03</v>
      </c>
      <c r="T18" s="16">
        <v>19</v>
      </c>
      <c r="U18" s="23">
        <f t="shared" ref="U18:U36" si="2">D18-D19</f>
        <v>6897</v>
      </c>
      <c r="V18" s="16"/>
      <c r="W18" s="114"/>
      <c r="X18" s="113"/>
      <c r="Y18" s="110">
        <f t="shared" si="1"/>
        <v>-100</v>
      </c>
    </row>
    <row r="19" spans="1:25">
      <c r="A19" s="16">
        <v>19</v>
      </c>
      <c r="B19" t="s">
        <v>180</v>
      </c>
      <c r="C19" t="s">
        <v>13</v>
      </c>
      <c r="D19">
        <v>1798936</v>
      </c>
      <c r="E19">
        <v>1661975</v>
      </c>
      <c r="F19">
        <v>6.922275</v>
      </c>
      <c r="G19">
        <v>0</v>
      </c>
      <c r="H19">
        <v>84.531999999999996</v>
      </c>
      <c r="I19">
        <v>23.8</v>
      </c>
      <c r="J19">
        <v>317.10000000000002</v>
      </c>
      <c r="K19">
        <v>481.9</v>
      </c>
      <c r="L19">
        <v>1.0105999999999999</v>
      </c>
      <c r="M19">
        <v>79.897999999999996</v>
      </c>
      <c r="N19">
        <v>89.144999999999996</v>
      </c>
      <c r="O19">
        <v>86.841999999999999</v>
      </c>
      <c r="P19">
        <v>21</v>
      </c>
      <c r="Q19">
        <v>26.4</v>
      </c>
      <c r="R19">
        <v>24</v>
      </c>
      <c r="S19">
        <v>5.0199999999999996</v>
      </c>
      <c r="T19" s="16">
        <v>18</v>
      </c>
      <c r="U19" s="23">
        <f t="shared" si="2"/>
        <v>7555</v>
      </c>
      <c r="V19" s="16"/>
      <c r="W19" s="114"/>
      <c r="X19" s="113"/>
      <c r="Y19" s="110">
        <f t="shared" si="1"/>
        <v>-100</v>
      </c>
    </row>
    <row r="20" spans="1:25">
      <c r="A20" s="16">
        <v>18</v>
      </c>
      <c r="B20" t="s">
        <v>181</v>
      </c>
      <c r="C20" t="s">
        <v>13</v>
      </c>
      <c r="D20">
        <v>1791381</v>
      </c>
      <c r="E20">
        <v>1660853</v>
      </c>
      <c r="F20">
        <v>6.718445</v>
      </c>
      <c r="G20">
        <v>0</v>
      </c>
      <c r="H20">
        <v>84.828999999999994</v>
      </c>
      <c r="I20">
        <v>23.7</v>
      </c>
      <c r="J20">
        <v>319.7</v>
      </c>
      <c r="K20">
        <v>509</v>
      </c>
      <c r="L20">
        <v>1.0104</v>
      </c>
      <c r="M20">
        <v>79.960999999999999</v>
      </c>
      <c r="N20">
        <v>89.32</v>
      </c>
      <c r="O20">
        <v>83.572999999999993</v>
      </c>
      <c r="P20">
        <v>21.8</v>
      </c>
      <c r="Q20">
        <v>26.3</v>
      </c>
      <c r="R20">
        <v>22.8</v>
      </c>
      <c r="S20">
        <v>5.0199999999999996</v>
      </c>
      <c r="T20" s="16">
        <v>17</v>
      </c>
      <c r="U20" s="23">
        <f t="shared" si="2"/>
        <v>7632</v>
      </c>
      <c r="V20" s="16"/>
      <c r="W20" s="114"/>
      <c r="X20" s="113"/>
      <c r="Y20" s="110">
        <f t="shared" si="1"/>
        <v>-100</v>
      </c>
    </row>
    <row r="21" spans="1:25">
      <c r="A21" s="16">
        <v>17</v>
      </c>
      <c r="B21" t="s">
        <v>182</v>
      </c>
      <c r="C21" t="s">
        <v>13</v>
      </c>
      <c r="D21">
        <v>1783749</v>
      </c>
      <c r="E21">
        <v>1659724</v>
      </c>
      <c r="F21">
        <v>6.6463190000000001</v>
      </c>
      <c r="G21">
        <v>0</v>
      </c>
      <c r="H21">
        <v>89.224000000000004</v>
      </c>
      <c r="I21">
        <v>23.4</v>
      </c>
      <c r="J21">
        <v>272.8</v>
      </c>
      <c r="K21">
        <v>524.6</v>
      </c>
      <c r="L21">
        <v>1.0102</v>
      </c>
      <c r="M21">
        <v>81.998000000000005</v>
      </c>
      <c r="N21">
        <v>94.424000000000007</v>
      </c>
      <c r="O21">
        <v>82.632000000000005</v>
      </c>
      <c r="P21">
        <v>21.5</v>
      </c>
      <c r="Q21">
        <v>25.9</v>
      </c>
      <c r="R21">
        <v>23</v>
      </c>
      <c r="S21">
        <v>5.0199999999999996</v>
      </c>
      <c r="T21" s="16">
        <v>16</v>
      </c>
      <c r="U21" s="23">
        <f t="shared" si="2"/>
        <v>6516</v>
      </c>
      <c r="V21" s="16"/>
      <c r="W21" s="114"/>
      <c r="X21" s="113"/>
      <c r="Y21" s="110">
        <f t="shared" si="1"/>
        <v>-100</v>
      </c>
    </row>
    <row r="22" spans="1:25">
      <c r="A22" s="16">
        <v>16</v>
      </c>
      <c r="B22" t="s">
        <v>183</v>
      </c>
      <c r="C22" t="s">
        <v>13</v>
      </c>
      <c r="D22">
        <v>1777233</v>
      </c>
      <c r="E22">
        <v>1658798</v>
      </c>
      <c r="F22">
        <v>7.4679950000000002</v>
      </c>
      <c r="G22">
        <v>0</v>
      </c>
      <c r="H22">
        <v>92.135999999999996</v>
      </c>
      <c r="I22">
        <v>22.6</v>
      </c>
      <c r="J22">
        <v>166.9</v>
      </c>
      <c r="K22">
        <v>324.60000000000002</v>
      </c>
      <c r="L22">
        <v>1.0118</v>
      </c>
      <c r="M22">
        <v>86.912000000000006</v>
      </c>
      <c r="N22">
        <v>94.927999999999997</v>
      </c>
      <c r="O22">
        <v>93.941000000000003</v>
      </c>
      <c r="P22">
        <v>19.7</v>
      </c>
      <c r="Q22">
        <v>26.2</v>
      </c>
      <c r="R22">
        <v>22.4</v>
      </c>
      <c r="S22">
        <v>5.0199999999999996</v>
      </c>
      <c r="T22" s="16">
        <v>15</v>
      </c>
      <c r="U22" s="23">
        <f t="shared" si="2"/>
        <v>3956</v>
      </c>
      <c r="V22" s="16"/>
      <c r="W22" s="114"/>
      <c r="X22" s="113"/>
      <c r="Y22" s="110">
        <f t="shared" si="1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1773277</v>
      </c>
      <c r="E23">
        <v>1658257</v>
      </c>
      <c r="F23">
        <v>7.1963049999999997</v>
      </c>
      <c r="G23">
        <v>0</v>
      </c>
      <c r="H23">
        <v>89.628</v>
      </c>
      <c r="I23">
        <v>22.8</v>
      </c>
      <c r="J23">
        <v>238.4</v>
      </c>
      <c r="K23">
        <v>323.60000000000002</v>
      </c>
      <c r="L23">
        <v>1.0115000000000001</v>
      </c>
      <c r="M23">
        <v>86.852000000000004</v>
      </c>
      <c r="N23">
        <v>93.113</v>
      </c>
      <c r="O23">
        <v>89.638999999999996</v>
      </c>
      <c r="P23">
        <v>20.2</v>
      </c>
      <c r="Q23">
        <v>25.5</v>
      </c>
      <c r="R23">
        <v>21</v>
      </c>
      <c r="S23">
        <v>5.0199999999999996</v>
      </c>
      <c r="T23" s="22">
        <v>14</v>
      </c>
      <c r="U23" s="23">
        <f t="shared" si="2"/>
        <v>5694</v>
      </c>
      <c r="V23" s="24">
        <v>15</v>
      </c>
      <c r="W23" s="114"/>
      <c r="X23" s="113"/>
      <c r="Y23" s="110">
        <f t="shared" si="1"/>
        <v>-100</v>
      </c>
    </row>
    <row r="24" spans="1:25">
      <c r="A24" s="16">
        <v>14</v>
      </c>
      <c r="B24" t="s">
        <v>185</v>
      </c>
      <c r="C24" t="s">
        <v>13</v>
      </c>
      <c r="D24" s="142">
        <v>1767583</v>
      </c>
      <c r="E24">
        <v>1657459</v>
      </c>
      <c r="F24">
        <v>7.1479160000000004</v>
      </c>
      <c r="G24">
        <v>0</v>
      </c>
      <c r="H24">
        <v>89.409000000000006</v>
      </c>
      <c r="I24">
        <v>23.1</v>
      </c>
      <c r="J24">
        <v>230.4</v>
      </c>
      <c r="K24">
        <v>304</v>
      </c>
      <c r="L24">
        <v>1.0112000000000001</v>
      </c>
      <c r="M24">
        <v>84.966999999999999</v>
      </c>
      <c r="N24">
        <v>92.929000000000002</v>
      </c>
      <c r="O24">
        <v>89.673000000000002</v>
      </c>
      <c r="P24">
        <v>21.8</v>
      </c>
      <c r="Q24">
        <v>25.3</v>
      </c>
      <c r="R24">
        <v>23</v>
      </c>
      <c r="S24">
        <v>5.03</v>
      </c>
      <c r="T24" s="16">
        <v>13</v>
      </c>
      <c r="U24" s="23">
        <f t="shared" si="2"/>
        <v>5493</v>
      </c>
      <c r="V24" s="16"/>
      <c r="W24" s="114"/>
      <c r="X24" s="113"/>
      <c r="Y24" s="110">
        <f t="shared" si="1"/>
        <v>-100</v>
      </c>
    </row>
    <row r="25" spans="1:25">
      <c r="A25" s="16">
        <v>13</v>
      </c>
      <c r="B25" t="s">
        <v>186</v>
      </c>
      <c r="C25" t="s">
        <v>13</v>
      </c>
      <c r="D25" s="142">
        <v>1762090</v>
      </c>
      <c r="E25">
        <v>1656687</v>
      </c>
      <c r="F25">
        <v>7.1318799999999998</v>
      </c>
      <c r="G25">
        <v>0</v>
      </c>
      <c r="H25">
        <v>87.498999999999995</v>
      </c>
      <c r="I25">
        <v>23.2</v>
      </c>
      <c r="J25">
        <v>279.2</v>
      </c>
      <c r="K25">
        <v>458.7</v>
      </c>
      <c r="L25">
        <v>1.0112000000000001</v>
      </c>
      <c r="M25">
        <v>80.888999999999996</v>
      </c>
      <c r="N25">
        <v>92.606999999999999</v>
      </c>
      <c r="O25">
        <v>89.171000000000006</v>
      </c>
      <c r="P25">
        <v>20.100000000000001</v>
      </c>
      <c r="Q25">
        <v>25.9</v>
      </c>
      <c r="R25">
        <v>22.2</v>
      </c>
      <c r="S25">
        <v>5.0199999999999996</v>
      </c>
      <c r="T25" s="16">
        <v>12</v>
      </c>
      <c r="U25" s="23">
        <f t="shared" si="2"/>
        <v>6654</v>
      </c>
      <c r="V25" s="16"/>
      <c r="W25" s="114"/>
      <c r="X25" s="113"/>
      <c r="Y25" s="110">
        <f t="shared" si="1"/>
        <v>-100</v>
      </c>
    </row>
    <row r="26" spans="1:25">
      <c r="A26" s="16">
        <v>12</v>
      </c>
      <c r="B26" t="s">
        <v>187</v>
      </c>
      <c r="C26" t="s">
        <v>13</v>
      </c>
      <c r="D26" s="142">
        <v>1755436</v>
      </c>
      <c r="E26">
        <v>1655728</v>
      </c>
      <c r="F26">
        <v>6.8021399999999996</v>
      </c>
      <c r="G26">
        <v>0</v>
      </c>
      <c r="H26">
        <v>85.447999999999993</v>
      </c>
      <c r="I26">
        <v>23.4</v>
      </c>
      <c r="J26">
        <v>305.10000000000002</v>
      </c>
      <c r="K26">
        <v>467.3</v>
      </c>
      <c r="L26">
        <v>1.0105</v>
      </c>
      <c r="M26">
        <v>79.924000000000007</v>
      </c>
      <c r="N26">
        <v>91.061000000000007</v>
      </c>
      <c r="O26">
        <v>84.938000000000002</v>
      </c>
      <c r="P26">
        <v>20.5</v>
      </c>
      <c r="Q26">
        <v>26.3</v>
      </c>
      <c r="R26">
        <v>23.3</v>
      </c>
      <c r="S26">
        <v>5.03</v>
      </c>
      <c r="T26" s="16">
        <v>11</v>
      </c>
      <c r="U26" s="23">
        <f t="shared" si="2"/>
        <v>7274</v>
      </c>
      <c r="V26" s="16"/>
      <c r="W26" s="114"/>
      <c r="X26" s="113"/>
      <c r="Y26" s="110">
        <f t="shared" si="1"/>
        <v>-100</v>
      </c>
    </row>
    <row r="27" spans="1:25">
      <c r="A27" s="16">
        <v>11</v>
      </c>
      <c r="B27" t="s">
        <v>188</v>
      </c>
      <c r="C27" t="s">
        <v>13</v>
      </c>
      <c r="D27" s="142">
        <v>1748162</v>
      </c>
      <c r="E27">
        <v>1654658</v>
      </c>
      <c r="F27">
        <v>6.9018639999999998</v>
      </c>
      <c r="G27">
        <v>0</v>
      </c>
      <c r="H27">
        <v>85.587000000000003</v>
      </c>
      <c r="I27">
        <v>23.6</v>
      </c>
      <c r="J27">
        <v>323.8</v>
      </c>
      <c r="K27">
        <v>492.3</v>
      </c>
      <c r="L27">
        <v>1.0105999999999999</v>
      </c>
      <c r="M27">
        <v>79.706000000000003</v>
      </c>
      <c r="N27">
        <v>91.266999999999996</v>
      </c>
      <c r="O27">
        <v>86.472999999999999</v>
      </c>
      <c r="P27">
        <v>21.5</v>
      </c>
      <c r="Q27">
        <v>26.4</v>
      </c>
      <c r="R27">
        <v>23.7</v>
      </c>
      <c r="S27">
        <v>5.03</v>
      </c>
      <c r="T27" s="16">
        <v>10</v>
      </c>
      <c r="U27" s="23">
        <f t="shared" si="2"/>
        <v>7734</v>
      </c>
      <c r="V27" s="16"/>
      <c r="W27" s="114"/>
      <c r="X27" s="113"/>
      <c r="Y27" s="110">
        <f t="shared" si="1"/>
        <v>-100</v>
      </c>
    </row>
    <row r="28" spans="1:25">
      <c r="A28" s="16">
        <v>10</v>
      </c>
      <c r="B28" t="s">
        <v>189</v>
      </c>
      <c r="C28" t="s">
        <v>13</v>
      </c>
      <c r="D28" s="142">
        <v>1740428</v>
      </c>
      <c r="E28">
        <v>1653524</v>
      </c>
      <c r="F28">
        <v>6.6666980000000002</v>
      </c>
      <c r="G28">
        <v>0</v>
      </c>
      <c r="H28">
        <v>85.052999999999997</v>
      </c>
      <c r="I28">
        <v>23.4</v>
      </c>
      <c r="J28">
        <v>318.7</v>
      </c>
      <c r="K28">
        <v>502.5</v>
      </c>
      <c r="L28">
        <v>1.0102</v>
      </c>
      <c r="M28">
        <v>79.778999999999996</v>
      </c>
      <c r="N28">
        <v>91.16</v>
      </c>
      <c r="O28">
        <v>83.241</v>
      </c>
      <c r="P28">
        <v>21.4</v>
      </c>
      <c r="Q28">
        <v>25.9</v>
      </c>
      <c r="R28">
        <v>24</v>
      </c>
      <c r="S28">
        <v>5.03</v>
      </c>
      <c r="T28" s="16">
        <v>9</v>
      </c>
      <c r="U28" s="23">
        <f t="shared" si="2"/>
        <v>7599</v>
      </c>
      <c r="V28" s="16"/>
      <c r="W28" s="114"/>
      <c r="X28" s="113"/>
      <c r="Y28" s="110">
        <f t="shared" si="1"/>
        <v>-100</v>
      </c>
    </row>
    <row r="29" spans="1:25">
      <c r="A29" s="16">
        <v>9</v>
      </c>
      <c r="B29" t="s">
        <v>190</v>
      </c>
      <c r="C29" t="s">
        <v>13</v>
      </c>
      <c r="D29" s="142">
        <v>1732829</v>
      </c>
      <c r="E29">
        <v>1652401</v>
      </c>
      <c r="F29">
        <v>6.7556760000000002</v>
      </c>
      <c r="G29">
        <v>0</v>
      </c>
      <c r="H29">
        <v>85.632000000000005</v>
      </c>
      <c r="I29">
        <v>23</v>
      </c>
      <c r="J29">
        <v>295.60000000000002</v>
      </c>
      <c r="K29">
        <v>488.9</v>
      </c>
      <c r="L29">
        <v>1.0104</v>
      </c>
      <c r="M29">
        <v>81.228999999999999</v>
      </c>
      <c r="N29">
        <v>91.581999999999994</v>
      </c>
      <c r="O29">
        <v>84.218999999999994</v>
      </c>
      <c r="P29">
        <v>21.3</v>
      </c>
      <c r="Q29">
        <v>25.1</v>
      </c>
      <c r="R29">
        <v>23.1</v>
      </c>
      <c r="S29">
        <v>5.03</v>
      </c>
      <c r="T29" s="16">
        <v>8</v>
      </c>
      <c r="U29" s="23">
        <f t="shared" si="2"/>
        <v>7081</v>
      </c>
      <c r="V29" s="16"/>
      <c r="W29" s="114">
        <v>41891.445763888885</v>
      </c>
      <c r="X29" s="113">
        <v>732801</v>
      </c>
      <c r="Y29" s="110">
        <f t="shared" si="1"/>
        <v>-57.710714675250699</v>
      </c>
    </row>
    <row r="30" spans="1:25" s="25" customFormat="1">
      <c r="A30" s="21">
        <v>8</v>
      </c>
      <c r="B30" t="s">
        <v>146</v>
      </c>
      <c r="C30" t="s">
        <v>13</v>
      </c>
      <c r="D30" s="142">
        <v>1725748</v>
      </c>
      <c r="E30">
        <v>1651365</v>
      </c>
      <c r="F30">
        <v>6.7811209999999997</v>
      </c>
      <c r="G30">
        <v>0</v>
      </c>
      <c r="H30">
        <v>88.375</v>
      </c>
      <c r="I30">
        <v>23.2</v>
      </c>
      <c r="J30">
        <v>312.10000000000002</v>
      </c>
      <c r="K30">
        <v>510.3</v>
      </c>
      <c r="L30">
        <v>1.0105</v>
      </c>
      <c r="M30">
        <v>81.299000000000007</v>
      </c>
      <c r="N30">
        <v>93.367999999999995</v>
      </c>
      <c r="O30">
        <v>84.423000000000002</v>
      </c>
      <c r="P30">
        <v>20.6</v>
      </c>
      <c r="Q30">
        <v>25.4</v>
      </c>
      <c r="R30">
        <v>22.7</v>
      </c>
      <c r="S30">
        <v>5.03</v>
      </c>
      <c r="T30" s="22">
        <v>7</v>
      </c>
      <c r="U30" s="23">
        <f t="shared" si="2"/>
        <v>7451</v>
      </c>
      <c r="V30" s="24">
        <v>8</v>
      </c>
      <c r="W30" s="114">
        <v>41860.473715277774</v>
      </c>
      <c r="X30" s="113">
        <v>725755</v>
      </c>
      <c r="Y30" s="110">
        <f t="shared" si="1"/>
        <v>-57.945482190910838</v>
      </c>
    </row>
    <row r="31" spans="1:25">
      <c r="A31" s="16">
        <v>7</v>
      </c>
      <c r="B31" t="s">
        <v>147</v>
      </c>
      <c r="C31" t="s">
        <v>13</v>
      </c>
      <c r="D31" s="142">
        <v>1718297</v>
      </c>
      <c r="E31">
        <v>1650305</v>
      </c>
      <c r="F31">
        <v>6.9929100000000002</v>
      </c>
      <c r="G31">
        <v>0</v>
      </c>
      <c r="H31">
        <v>89.097999999999999</v>
      </c>
      <c r="I31">
        <v>23.6</v>
      </c>
      <c r="J31">
        <v>282.10000000000002</v>
      </c>
      <c r="K31">
        <v>480.4</v>
      </c>
      <c r="L31">
        <v>1.0107999999999999</v>
      </c>
      <c r="M31">
        <v>85.296999999999997</v>
      </c>
      <c r="N31">
        <v>93.225999999999999</v>
      </c>
      <c r="O31">
        <v>87.762</v>
      </c>
      <c r="P31">
        <v>21.1</v>
      </c>
      <c r="Q31">
        <v>26.1</v>
      </c>
      <c r="R31">
        <v>23.7</v>
      </c>
      <c r="S31">
        <v>5.04</v>
      </c>
      <c r="T31" s="16">
        <v>6</v>
      </c>
      <c r="U31" s="23">
        <f t="shared" si="2"/>
        <v>6743</v>
      </c>
      <c r="V31" s="5"/>
      <c r="W31" s="138"/>
      <c r="X31" s="139"/>
      <c r="Y31" s="110">
        <f t="shared" si="1"/>
        <v>-100</v>
      </c>
    </row>
    <row r="32" spans="1:25">
      <c r="A32" s="16">
        <v>6</v>
      </c>
      <c r="B32" t="s">
        <v>148</v>
      </c>
      <c r="C32" t="s">
        <v>13</v>
      </c>
      <c r="D32" s="142">
        <v>1711554</v>
      </c>
      <c r="E32">
        <v>1649351</v>
      </c>
      <c r="F32">
        <v>7.1143179999999999</v>
      </c>
      <c r="G32">
        <v>0</v>
      </c>
      <c r="H32">
        <v>86.093000000000004</v>
      </c>
      <c r="I32">
        <v>23.2</v>
      </c>
      <c r="J32">
        <v>305.8</v>
      </c>
      <c r="K32">
        <v>473.3</v>
      </c>
      <c r="L32">
        <v>1.0109999999999999</v>
      </c>
      <c r="M32">
        <v>81.331000000000003</v>
      </c>
      <c r="N32">
        <v>91.613</v>
      </c>
      <c r="O32">
        <v>89.477000000000004</v>
      </c>
      <c r="P32">
        <v>21.3</v>
      </c>
      <c r="Q32">
        <v>25.2</v>
      </c>
      <c r="R32">
        <v>23.8</v>
      </c>
      <c r="S32">
        <v>5.03</v>
      </c>
      <c r="T32" s="16">
        <v>5</v>
      </c>
      <c r="U32" s="23">
        <f t="shared" si="2"/>
        <v>7282</v>
      </c>
      <c r="V32" s="5"/>
      <c r="W32" s="114">
        <v>41799.505057870374</v>
      </c>
      <c r="X32" s="113">
        <v>711561</v>
      </c>
      <c r="Y32" s="110">
        <f t="shared" si="1"/>
        <v>-58.426026873823439</v>
      </c>
    </row>
    <row r="33" spans="1:25">
      <c r="A33" s="16">
        <v>5</v>
      </c>
      <c r="B33" t="s">
        <v>149</v>
      </c>
      <c r="C33" t="s">
        <v>13</v>
      </c>
      <c r="D33" s="142">
        <v>1704272</v>
      </c>
      <c r="E33">
        <v>1648290</v>
      </c>
      <c r="F33">
        <v>6.9378399999999996</v>
      </c>
      <c r="G33">
        <v>0</v>
      </c>
      <c r="H33">
        <v>85.138999999999996</v>
      </c>
      <c r="I33">
        <v>22.9</v>
      </c>
      <c r="J33">
        <v>296</v>
      </c>
      <c r="K33">
        <v>466.4</v>
      </c>
      <c r="L33">
        <v>1.0107999999999999</v>
      </c>
      <c r="M33">
        <v>79.938000000000002</v>
      </c>
      <c r="N33">
        <v>89.926000000000002</v>
      </c>
      <c r="O33">
        <v>86.569000000000003</v>
      </c>
      <c r="P33">
        <v>20.5</v>
      </c>
      <c r="Q33">
        <v>25.6</v>
      </c>
      <c r="R33">
        <v>22.5</v>
      </c>
      <c r="S33">
        <v>5.04</v>
      </c>
      <c r="T33" s="16">
        <v>4</v>
      </c>
      <c r="U33" s="23">
        <f t="shared" si="2"/>
        <v>7054</v>
      </c>
      <c r="V33" s="5"/>
      <c r="W33" s="138"/>
      <c r="X33" s="139"/>
      <c r="Y33" s="110">
        <f t="shared" si="1"/>
        <v>-100</v>
      </c>
    </row>
    <row r="34" spans="1:25">
      <c r="A34" s="16">
        <v>4</v>
      </c>
      <c r="B34" t="s">
        <v>150</v>
      </c>
      <c r="C34" t="s">
        <v>13</v>
      </c>
      <c r="D34" s="142">
        <v>1697218</v>
      </c>
      <c r="E34">
        <v>1647251</v>
      </c>
      <c r="F34">
        <v>6.6417710000000003</v>
      </c>
      <c r="G34">
        <v>0</v>
      </c>
      <c r="H34">
        <v>85.2</v>
      </c>
      <c r="I34">
        <v>22.4</v>
      </c>
      <c r="J34">
        <v>306.39999999999998</v>
      </c>
      <c r="K34">
        <v>471.7</v>
      </c>
      <c r="L34">
        <v>1.0103</v>
      </c>
      <c r="M34">
        <v>79.879000000000005</v>
      </c>
      <c r="N34">
        <v>91.113</v>
      </c>
      <c r="O34">
        <v>82.460999999999999</v>
      </c>
      <c r="P34">
        <v>20.2</v>
      </c>
      <c r="Q34">
        <v>24.9</v>
      </c>
      <c r="R34">
        <v>22.6</v>
      </c>
      <c r="S34">
        <v>5.04</v>
      </c>
      <c r="T34" s="16">
        <v>3</v>
      </c>
      <c r="U34" s="23">
        <f t="shared" si="2"/>
        <v>7295</v>
      </c>
      <c r="V34" s="5"/>
      <c r="W34" s="114">
        <v>41738.417083333334</v>
      </c>
      <c r="X34" s="113">
        <v>697218</v>
      </c>
      <c r="Y34" s="110">
        <f t="shared" si="1"/>
        <v>-58.919950177290133</v>
      </c>
    </row>
    <row r="35" spans="1:25">
      <c r="A35" s="16">
        <v>3</v>
      </c>
      <c r="B35" t="s">
        <v>151</v>
      </c>
      <c r="C35" t="s">
        <v>13</v>
      </c>
      <c r="D35" s="142">
        <v>1689923</v>
      </c>
      <c r="E35">
        <v>1646180</v>
      </c>
      <c r="F35">
        <v>6.5379880000000004</v>
      </c>
      <c r="G35">
        <v>0</v>
      </c>
      <c r="H35">
        <v>86.84</v>
      </c>
      <c r="I35">
        <v>23.2</v>
      </c>
      <c r="J35">
        <v>294.60000000000002</v>
      </c>
      <c r="K35">
        <v>476.5</v>
      </c>
      <c r="L35">
        <v>1.01</v>
      </c>
      <c r="M35">
        <v>80.989000000000004</v>
      </c>
      <c r="N35">
        <v>91.402000000000001</v>
      </c>
      <c r="O35">
        <v>81.102999999999994</v>
      </c>
      <c r="P35">
        <v>19.7</v>
      </c>
      <c r="Q35">
        <v>26.3</v>
      </c>
      <c r="R35">
        <v>23</v>
      </c>
      <c r="S35">
        <v>5.04</v>
      </c>
      <c r="T35" s="16">
        <v>2</v>
      </c>
      <c r="U35" s="23">
        <f t="shared" si="2"/>
        <v>7019</v>
      </c>
      <c r="V35" s="5"/>
      <c r="W35" s="138"/>
      <c r="X35" s="139"/>
      <c r="Y35" s="110">
        <f>((X35*100)/D35)-100</f>
        <v>-100</v>
      </c>
    </row>
    <row r="36" spans="1:25">
      <c r="A36" s="16">
        <v>2</v>
      </c>
      <c r="B36" t="s">
        <v>152</v>
      </c>
      <c r="C36" t="s">
        <v>13</v>
      </c>
      <c r="D36" s="142">
        <v>1682904</v>
      </c>
      <c r="E36">
        <v>1645164</v>
      </c>
      <c r="F36">
        <v>6.7468240000000002</v>
      </c>
      <c r="G36">
        <v>0</v>
      </c>
      <c r="H36">
        <v>85.698999999999998</v>
      </c>
      <c r="I36">
        <v>24</v>
      </c>
      <c r="J36">
        <v>316.2</v>
      </c>
      <c r="K36">
        <v>551.70000000000005</v>
      </c>
      <c r="L36">
        <v>1.0104</v>
      </c>
      <c r="M36">
        <v>80.12</v>
      </c>
      <c r="N36">
        <v>90.242999999999995</v>
      </c>
      <c r="O36">
        <v>84.007000000000005</v>
      </c>
      <c r="P36">
        <v>21.5</v>
      </c>
      <c r="Q36">
        <v>26.8</v>
      </c>
      <c r="R36">
        <v>22.9</v>
      </c>
      <c r="S36">
        <v>5.04</v>
      </c>
      <c r="T36" s="16">
        <v>1</v>
      </c>
      <c r="U36" s="23">
        <f t="shared" si="2"/>
        <v>7531</v>
      </c>
      <c r="V36" s="5"/>
      <c r="W36" s="138"/>
      <c r="X36" s="139"/>
      <c r="Y36" s="110">
        <f t="shared" ref="Y36:Y37" si="3">((X36*100)/D36)-100</f>
        <v>-100</v>
      </c>
    </row>
    <row r="37" spans="1:25">
      <c r="A37" s="16">
        <v>1</v>
      </c>
      <c r="B37" t="s">
        <v>138</v>
      </c>
      <c r="C37" t="s">
        <v>13</v>
      </c>
      <c r="D37" s="142">
        <v>1675373</v>
      </c>
      <c r="E37">
        <v>1644058</v>
      </c>
      <c r="F37">
        <v>6.870717</v>
      </c>
      <c r="G37">
        <v>0</v>
      </c>
      <c r="H37">
        <v>88.606999999999999</v>
      </c>
      <c r="I37">
        <v>23.9</v>
      </c>
      <c r="J37">
        <v>281.3</v>
      </c>
      <c r="K37">
        <v>485.9</v>
      </c>
      <c r="L37">
        <v>1.0105999999999999</v>
      </c>
      <c r="M37">
        <v>83.861999999999995</v>
      </c>
      <c r="N37">
        <v>93.051000000000002</v>
      </c>
      <c r="O37">
        <v>86.049000000000007</v>
      </c>
      <c r="P37">
        <v>21.2</v>
      </c>
      <c r="Q37">
        <v>26.8</v>
      </c>
      <c r="R37">
        <v>23.8</v>
      </c>
      <c r="S37">
        <v>5.04</v>
      </c>
      <c r="T37" s="1"/>
      <c r="U37" s="26"/>
      <c r="V37" s="5"/>
      <c r="W37" s="138"/>
      <c r="X37" s="139"/>
      <c r="Y37" s="110">
        <f t="shared" si="3"/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02"/>
      <c r="X38" s="202"/>
      <c r="Y38" s="199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9"/>
      <c r="X39" s="199"/>
      <c r="Y39" s="199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9"/>
      <c r="X40" s="199"/>
      <c r="Y40" s="199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9"/>
      <c r="X41" s="199"/>
      <c r="Y41" s="199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00" t="s">
        <v>135</v>
      </c>
      <c r="X1" s="200" t="s">
        <v>136</v>
      </c>
      <c r="Y1" s="201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00"/>
      <c r="X2" s="200"/>
      <c r="Y2" s="201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00"/>
      <c r="X3" s="200"/>
      <c r="Y3" s="20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00"/>
      <c r="X4" s="200"/>
      <c r="Y4" s="20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00"/>
      <c r="X5" s="200"/>
      <c r="Y5" s="201"/>
    </row>
    <row r="6" spans="1:25">
      <c r="A6" s="21">
        <v>32</v>
      </c>
      <c r="T6" s="22">
        <v>31</v>
      </c>
      <c r="U6" s="23">
        <f>D6-D7</f>
        <v>-84785</v>
      </c>
      <c r="V6" s="24">
        <v>1</v>
      </c>
      <c r="W6" s="136"/>
      <c r="X6" s="136"/>
      <c r="Y6" s="110" t="e">
        <f t="shared" ref="Y6:Y34" si="0">((X6*100)/D6)-100</f>
        <v>#DIV/0!</v>
      </c>
    </row>
    <row r="7" spans="1:25">
      <c r="A7" s="16">
        <v>31</v>
      </c>
      <c r="D7">
        <v>84785</v>
      </c>
      <c r="T7" s="16">
        <v>30</v>
      </c>
      <c r="U7" s="23">
        <f>D7-D8</f>
        <v>960</v>
      </c>
      <c r="V7" s="4"/>
      <c r="W7" s="136"/>
      <c r="X7" s="136"/>
      <c r="Y7" s="110">
        <f t="shared" si="0"/>
        <v>-100</v>
      </c>
    </row>
    <row r="8" spans="1:25">
      <c r="A8" s="16">
        <v>30</v>
      </c>
      <c r="D8">
        <v>83825</v>
      </c>
      <c r="T8" s="16">
        <v>29</v>
      </c>
      <c r="U8" s="23">
        <f>D8-D9</f>
        <v>954</v>
      </c>
      <c r="V8" s="4"/>
      <c r="W8" s="136"/>
      <c r="X8" s="136"/>
      <c r="Y8" s="110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82871</v>
      </c>
      <c r="E9">
        <v>577168</v>
      </c>
      <c r="F9">
        <v>7.1139559999999999</v>
      </c>
      <c r="G9">
        <v>0</v>
      </c>
      <c r="H9">
        <v>91.623000000000005</v>
      </c>
      <c r="I9">
        <v>20.8</v>
      </c>
      <c r="J9">
        <v>7.2</v>
      </c>
      <c r="K9">
        <v>95</v>
      </c>
      <c r="L9">
        <v>1.0135000000000001</v>
      </c>
      <c r="M9">
        <v>86.486000000000004</v>
      </c>
      <c r="N9">
        <v>93.403000000000006</v>
      </c>
      <c r="O9">
        <v>86.778000000000006</v>
      </c>
      <c r="P9">
        <v>14.3</v>
      </c>
      <c r="Q9">
        <v>31.8</v>
      </c>
      <c r="R9">
        <v>16.5</v>
      </c>
      <c r="S9">
        <v>5.45</v>
      </c>
      <c r="T9" s="22">
        <v>28</v>
      </c>
      <c r="U9" s="23">
        <f t="shared" ref="U9:U36" si="1">D9-D10</f>
        <v>174</v>
      </c>
      <c r="V9" s="24">
        <v>29</v>
      </c>
      <c r="W9" s="136"/>
      <c r="X9" s="136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82697</v>
      </c>
      <c r="E10">
        <v>577144</v>
      </c>
      <c r="F10">
        <v>7.5754460000000003</v>
      </c>
      <c r="G10">
        <v>0</v>
      </c>
      <c r="H10">
        <v>91.293000000000006</v>
      </c>
      <c r="I10">
        <v>19.600000000000001</v>
      </c>
      <c r="J10">
        <v>15.1</v>
      </c>
      <c r="K10">
        <v>83.2</v>
      </c>
      <c r="L10">
        <v>1.0145999999999999</v>
      </c>
      <c r="M10">
        <v>88.632000000000005</v>
      </c>
      <c r="N10">
        <v>94.507999999999996</v>
      </c>
      <c r="O10">
        <v>92.77</v>
      </c>
      <c r="P10">
        <v>14</v>
      </c>
      <c r="Q10">
        <v>30.6</v>
      </c>
      <c r="R10">
        <v>15.7</v>
      </c>
      <c r="S10">
        <v>5.45</v>
      </c>
      <c r="T10" s="16">
        <v>27</v>
      </c>
      <c r="U10" s="23">
        <f t="shared" si="1"/>
        <v>360</v>
      </c>
      <c r="V10" s="16"/>
      <c r="W10" s="136"/>
      <c r="X10" s="136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82337</v>
      </c>
      <c r="E11">
        <v>577095</v>
      </c>
      <c r="F11">
        <v>7.3615560000000002</v>
      </c>
      <c r="G11">
        <v>0</v>
      </c>
      <c r="H11">
        <v>90.021000000000001</v>
      </c>
      <c r="I11">
        <v>17.7</v>
      </c>
      <c r="J11">
        <v>38.9</v>
      </c>
      <c r="K11">
        <v>95.3</v>
      </c>
      <c r="L11">
        <v>1.0142</v>
      </c>
      <c r="M11">
        <v>87.28</v>
      </c>
      <c r="N11">
        <v>93.162000000000006</v>
      </c>
      <c r="O11">
        <v>89.712000000000003</v>
      </c>
      <c r="P11">
        <v>13.1</v>
      </c>
      <c r="Q11">
        <v>24</v>
      </c>
      <c r="R11">
        <v>15.3</v>
      </c>
      <c r="S11">
        <v>5.45</v>
      </c>
      <c r="T11" s="16">
        <v>26</v>
      </c>
      <c r="U11" s="23">
        <f t="shared" si="1"/>
        <v>932</v>
      </c>
      <c r="V11" s="16"/>
      <c r="W11" s="136"/>
      <c r="X11" s="136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81405</v>
      </c>
      <c r="E12">
        <v>576966</v>
      </c>
      <c r="F12">
        <v>7.2259029999999997</v>
      </c>
      <c r="G12">
        <v>0</v>
      </c>
      <c r="H12">
        <v>89.201999999999998</v>
      </c>
      <c r="I12">
        <v>17.5</v>
      </c>
      <c r="J12">
        <v>39.1</v>
      </c>
      <c r="K12">
        <v>95.3</v>
      </c>
      <c r="L12">
        <v>1.0138</v>
      </c>
      <c r="M12">
        <v>86.513000000000005</v>
      </c>
      <c r="N12">
        <v>91.936999999999998</v>
      </c>
      <c r="O12">
        <v>88.08</v>
      </c>
      <c r="P12">
        <v>11.8</v>
      </c>
      <c r="Q12">
        <v>24.7</v>
      </c>
      <c r="R12">
        <v>15.9</v>
      </c>
      <c r="S12">
        <v>5.44</v>
      </c>
      <c r="T12" s="16">
        <v>25</v>
      </c>
      <c r="U12" s="23">
        <f t="shared" si="1"/>
        <v>937</v>
      </c>
      <c r="V12" s="16"/>
      <c r="W12" s="136"/>
      <c r="X12" s="136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80468</v>
      </c>
      <c r="E13">
        <v>576836</v>
      </c>
      <c r="F13">
        <v>7.1977929999999999</v>
      </c>
      <c r="G13">
        <v>0</v>
      </c>
      <c r="H13">
        <v>89.861000000000004</v>
      </c>
      <c r="I13">
        <v>17.3</v>
      </c>
      <c r="J13">
        <v>40.700000000000003</v>
      </c>
      <c r="K13">
        <v>95.7</v>
      </c>
      <c r="L13">
        <v>1.0136000000000001</v>
      </c>
      <c r="M13">
        <v>86.412999999999997</v>
      </c>
      <c r="N13">
        <v>92.245000000000005</v>
      </c>
      <c r="O13">
        <v>88.11</v>
      </c>
      <c r="P13">
        <v>14.3</v>
      </c>
      <c r="Q13">
        <v>23.1</v>
      </c>
      <c r="R13">
        <v>17</v>
      </c>
      <c r="S13">
        <v>5.44</v>
      </c>
      <c r="T13" s="16">
        <v>24</v>
      </c>
      <c r="U13" s="23">
        <f t="shared" si="1"/>
        <v>976</v>
      </c>
      <c r="V13" s="16"/>
      <c r="W13" s="136"/>
      <c r="X13" s="136"/>
      <c r="Y13" s="106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79492</v>
      </c>
      <c r="E14">
        <v>576702</v>
      </c>
      <c r="F14">
        <v>7.2328929999999998</v>
      </c>
      <c r="G14">
        <v>0</v>
      </c>
      <c r="H14">
        <v>88.74</v>
      </c>
      <c r="I14">
        <v>17.100000000000001</v>
      </c>
      <c r="J14">
        <v>40.299999999999997</v>
      </c>
      <c r="K14">
        <v>95.1</v>
      </c>
      <c r="L14">
        <v>1.0139</v>
      </c>
      <c r="M14">
        <v>85.501000000000005</v>
      </c>
      <c r="N14">
        <v>91.492999999999995</v>
      </c>
      <c r="O14">
        <v>87.918000000000006</v>
      </c>
      <c r="P14">
        <v>14.7</v>
      </c>
      <c r="Q14">
        <v>21</v>
      </c>
      <c r="R14">
        <v>15.2</v>
      </c>
      <c r="S14">
        <v>5.44</v>
      </c>
      <c r="T14" s="16">
        <v>23</v>
      </c>
      <c r="U14" s="23">
        <f t="shared" si="1"/>
        <v>965</v>
      </c>
      <c r="V14" s="16"/>
      <c r="W14" s="136"/>
      <c r="X14" s="136"/>
      <c r="Y14" s="106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78527</v>
      </c>
      <c r="E15">
        <v>576568</v>
      </c>
      <c r="F15">
        <v>7.1614329999999997</v>
      </c>
      <c r="G15">
        <v>0</v>
      </c>
      <c r="H15">
        <v>88.840999999999994</v>
      </c>
      <c r="I15">
        <v>18.5</v>
      </c>
      <c r="J15">
        <v>36.200000000000003</v>
      </c>
      <c r="K15">
        <v>95.9</v>
      </c>
      <c r="L15">
        <v>1.0137</v>
      </c>
      <c r="M15">
        <v>85.959000000000003</v>
      </c>
      <c r="N15">
        <v>91.460999999999999</v>
      </c>
      <c r="O15">
        <v>87.201999999999998</v>
      </c>
      <c r="P15">
        <v>15.6</v>
      </c>
      <c r="Q15">
        <v>22.2</v>
      </c>
      <c r="R15">
        <v>15.9</v>
      </c>
      <c r="S15">
        <v>5.46</v>
      </c>
      <c r="T15" s="16">
        <v>22</v>
      </c>
      <c r="U15" s="23">
        <f t="shared" si="1"/>
        <v>865</v>
      </c>
      <c r="V15" s="16"/>
      <c r="W15" s="136"/>
      <c r="X15" s="136"/>
      <c r="Y15" s="106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77662</v>
      </c>
      <c r="E16">
        <v>576448</v>
      </c>
      <c r="F16">
        <v>7.2150030000000003</v>
      </c>
      <c r="G16">
        <v>0</v>
      </c>
      <c r="H16">
        <v>91.414000000000001</v>
      </c>
      <c r="I16">
        <v>20.9</v>
      </c>
      <c r="J16">
        <v>9.6999999999999993</v>
      </c>
      <c r="K16">
        <v>93.1</v>
      </c>
      <c r="L16">
        <v>1.0136000000000001</v>
      </c>
      <c r="M16">
        <v>86.817999999999998</v>
      </c>
      <c r="N16">
        <v>94.182000000000002</v>
      </c>
      <c r="O16">
        <v>88.384</v>
      </c>
      <c r="P16">
        <v>15.9</v>
      </c>
      <c r="Q16">
        <v>29.4</v>
      </c>
      <c r="R16">
        <v>17.100000000000001</v>
      </c>
      <c r="S16">
        <v>5.45</v>
      </c>
      <c r="T16" s="22">
        <v>21</v>
      </c>
      <c r="U16" s="23">
        <f t="shared" si="1"/>
        <v>235</v>
      </c>
      <c r="V16" s="24">
        <v>22</v>
      </c>
      <c r="W16" s="136"/>
      <c r="X16" s="136"/>
      <c r="Y16" s="106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77427</v>
      </c>
      <c r="E17">
        <v>576416</v>
      </c>
      <c r="F17">
        <v>7.4205839999999998</v>
      </c>
      <c r="G17">
        <v>0</v>
      </c>
      <c r="H17">
        <v>91.418000000000006</v>
      </c>
      <c r="I17">
        <v>19.3</v>
      </c>
      <c r="J17">
        <v>8.4</v>
      </c>
      <c r="K17">
        <v>26.7</v>
      </c>
      <c r="L17">
        <v>1.0143</v>
      </c>
      <c r="M17">
        <v>88.709000000000003</v>
      </c>
      <c r="N17">
        <v>93.563000000000002</v>
      </c>
      <c r="O17">
        <v>90.688999999999993</v>
      </c>
      <c r="P17">
        <v>14</v>
      </c>
      <c r="Q17">
        <v>31.5</v>
      </c>
      <c r="R17">
        <v>15.8</v>
      </c>
      <c r="S17">
        <v>5.45</v>
      </c>
      <c r="T17" s="16">
        <v>20</v>
      </c>
      <c r="U17" s="23">
        <f t="shared" si="1"/>
        <v>198</v>
      </c>
      <c r="V17" s="16"/>
      <c r="W17" s="136"/>
      <c r="X17" s="136"/>
      <c r="Y17" s="106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77229</v>
      </c>
      <c r="E18">
        <v>576389</v>
      </c>
      <c r="F18">
        <v>7.3669880000000001</v>
      </c>
      <c r="G18">
        <v>0</v>
      </c>
      <c r="H18">
        <v>90.097999999999999</v>
      </c>
      <c r="I18">
        <v>20.7</v>
      </c>
      <c r="J18">
        <v>29.3</v>
      </c>
      <c r="K18">
        <v>59.4</v>
      </c>
      <c r="L18">
        <v>1.0139</v>
      </c>
      <c r="M18">
        <v>86.799000000000007</v>
      </c>
      <c r="N18">
        <v>93.387</v>
      </c>
      <c r="O18">
        <v>90.558000000000007</v>
      </c>
      <c r="P18">
        <v>16.8</v>
      </c>
      <c r="Q18">
        <v>26.2</v>
      </c>
      <c r="R18">
        <v>17.399999999999999</v>
      </c>
      <c r="S18">
        <v>5.46</v>
      </c>
      <c r="T18" s="16">
        <v>19</v>
      </c>
      <c r="U18" s="23">
        <f t="shared" si="1"/>
        <v>701</v>
      </c>
      <c r="V18" s="16"/>
      <c r="W18" s="136"/>
      <c r="X18" s="136"/>
      <c r="Y18" s="106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76528</v>
      </c>
      <c r="E19">
        <v>576290</v>
      </c>
      <c r="F19">
        <v>7.2943389999999999</v>
      </c>
      <c r="G19">
        <v>0</v>
      </c>
      <c r="H19">
        <v>88.87</v>
      </c>
      <c r="I19">
        <v>19.399999999999999</v>
      </c>
      <c r="J19">
        <v>42.2</v>
      </c>
      <c r="K19">
        <v>94.9</v>
      </c>
      <c r="L19">
        <v>1.0138</v>
      </c>
      <c r="M19">
        <v>86.471999999999994</v>
      </c>
      <c r="N19">
        <v>91.16</v>
      </c>
      <c r="O19">
        <v>89.319000000000003</v>
      </c>
      <c r="P19">
        <v>13</v>
      </c>
      <c r="Q19">
        <v>27.5</v>
      </c>
      <c r="R19">
        <v>16.7</v>
      </c>
      <c r="S19">
        <v>5.45</v>
      </c>
      <c r="T19" s="16">
        <v>18</v>
      </c>
      <c r="U19" s="23">
        <f t="shared" si="1"/>
        <v>1010</v>
      </c>
      <c r="V19" s="16"/>
      <c r="W19" s="136"/>
      <c r="X19" s="136"/>
      <c r="Y19" s="106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75518</v>
      </c>
      <c r="E20">
        <v>576149</v>
      </c>
      <c r="F20">
        <v>7.158506</v>
      </c>
      <c r="G20">
        <v>0</v>
      </c>
      <c r="H20">
        <v>89.215000000000003</v>
      </c>
      <c r="I20">
        <v>19.600000000000001</v>
      </c>
      <c r="J20">
        <v>39.4</v>
      </c>
      <c r="K20">
        <v>95.6</v>
      </c>
      <c r="L20">
        <v>1.0135000000000001</v>
      </c>
      <c r="M20">
        <v>86.489000000000004</v>
      </c>
      <c r="N20">
        <v>91.075000000000003</v>
      </c>
      <c r="O20">
        <v>87.486999999999995</v>
      </c>
      <c r="P20">
        <v>15.5</v>
      </c>
      <c r="Q20">
        <v>25.2</v>
      </c>
      <c r="R20">
        <v>16.8</v>
      </c>
      <c r="S20">
        <v>5.46</v>
      </c>
      <c r="T20" s="16">
        <v>17</v>
      </c>
      <c r="U20" s="23">
        <f t="shared" si="1"/>
        <v>945</v>
      </c>
      <c r="V20" s="16"/>
      <c r="W20" s="136"/>
      <c r="X20" s="136"/>
      <c r="Y20" s="106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74573</v>
      </c>
      <c r="E21">
        <v>576018</v>
      </c>
      <c r="F21">
        <v>7.2713799999999997</v>
      </c>
      <c r="G21">
        <v>0</v>
      </c>
      <c r="H21">
        <v>92.744</v>
      </c>
      <c r="I21">
        <v>22.4</v>
      </c>
      <c r="J21">
        <v>10.1</v>
      </c>
      <c r="K21">
        <v>68</v>
      </c>
      <c r="L21">
        <v>1.0138</v>
      </c>
      <c r="M21">
        <v>88.427999999999997</v>
      </c>
      <c r="N21">
        <v>94.957999999999998</v>
      </c>
      <c r="O21">
        <v>89.045000000000002</v>
      </c>
      <c r="P21">
        <v>14.3</v>
      </c>
      <c r="Q21">
        <v>32.4</v>
      </c>
      <c r="R21">
        <v>16.8</v>
      </c>
      <c r="S21">
        <v>5.46</v>
      </c>
      <c r="T21" s="16">
        <v>16</v>
      </c>
      <c r="U21" s="23">
        <f t="shared" si="1"/>
        <v>244</v>
      </c>
      <c r="V21" s="16"/>
      <c r="W21" s="136"/>
      <c r="X21" s="136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74329</v>
      </c>
      <c r="E22">
        <v>575985</v>
      </c>
      <c r="F22">
        <v>7.7420030000000004</v>
      </c>
      <c r="G22">
        <v>0</v>
      </c>
      <c r="H22">
        <v>93.721000000000004</v>
      </c>
      <c r="I22">
        <v>21.6</v>
      </c>
      <c r="J22">
        <v>0.6</v>
      </c>
      <c r="K22">
        <v>4.3</v>
      </c>
      <c r="L22">
        <v>1.0152000000000001</v>
      </c>
      <c r="M22">
        <v>90.066999999999993</v>
      </c>
      <c r="N22">
        <v>95.459000000000003</v>
      </c>
      <c r="O22">
        <v>94.495999999999995</v>
      </c>
      <c r="P22">
        <v>12.5</v>
      </c>
      <c r="Q22">
        <v>33.1</v>
      </c>
      <c r="R22">
        <v>14.3</v>
      </c>
      <c r="S22">
        <v>5.46</v>
      </c>
      <c r="T22" s="16">
        <v>15</v>
      </c>
      <c r="U22" s="23">
        <f t="shared" si="1"/>
        <v>14</v>
      </c>
      <c r="V22" s="16"/>
      <c r="W22" s="136"/>
      <c r="X22" s="136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74315</v>
      </c>
      <c r="E23">
        <v>575983</v>
      </c>
      <c r="F23">
        <v>7.4223059999999998</v>
      </c>
      <c r="G23">
        <v>0</v>
      </c>
      <c r="H23">
        <v>92.566000000000003</v>
      </c>
      <c r="I23">
        <v>21.1</v>
      </c>
      <c r="J23">
        <v>0.7</v>
      </c>
      <c r="K23">
        <v>6.2</v>
      </c>
      <c r="L23">
        <v>1.0143</v>
      </c>
      <c r="M23">
        <v>90.576999999999998</v>
      </c>
      <c r="N23">
        <v>94.138999999999996</v>
      </c>
      <c r="O23">
        <v>90.600999999999999</v>
      </c>
      <c r="P23">
        <v>14</v>
      </c>
      <c r="Q23">
        <v>30.9</v>
      </c>
      <c r="R23">
        <v>15.5</v>
      </c>
      <c r="S23">
        <v>5.45</v>
      </c>
      <c r="T23" s="22">
        <v>14</v>
      </c>
      <c r="U23" s="23">
        <f t="shared" si="1"/>
        <v>21</v>
      </c>
      <c r="V23" s="24">
        <v>15</v>
      </c>
      <c r="W23" s="136"/>
      <c r="X23" s="136"/>
      <c r="Y23" s="106">
        <f t="shared" si="0"/>
        <v>-100</v>
      </c>
    </row>
    <row r="24" spans="1:25">
      <c r="A24" s="16">
        <v>14</v>
      </c>
      <c r="B24" t="s">
        <v>185</v>
      </c>
      <c r="C24" t="s">
        <v>13</v>
      </c>
      <c r="D24">
        <v>74294</v>
      </c>
      <c r="E24">
        <v>575980</v>
      </c>
      <c r="F24">
        <v>7.484502</v>
      </c>
      <c r="G24">
        <v>0</v>
      </c>
      <c r="H24">
        <v>92.164000000000001</v>
      </c>
      <c r="I24">
        <v>20.6</v>
      </c>
      <c r="J24">
        <v>8.9</v>
      </c>
      <c r="K24">
        <v>56.4</v>
      </c>
      <c r="L24">
        <v>1.0142</v>
      </c>
      <c r="M24">
        <v>89.272000000000006</v>
      </c>
      <c r="N24">
        <v>94.093000000000004</v>
      </c>
      <c r="O24">
        <v>92.19</v>
      </c>
      <c r="P24">
        <v>16.3</v>
      </c>
      <c r="Q24">
        <v>26.7</v>
      </c>
      <c r="R24">
        <v>17.5</v>
      </c>
      <c r="S24">
        <v>5.47</v>
      </c>
      <c r="T24" s="16">
        <v>13</v>
      </c>
      <c r="U24" s="23">
        <f t="shared" si="1"/>
        <v>210</v>
      </c>
      <c r="V24" s="16"/>
      <c r="W24" s="136"/>
      <c r="X24" s="136"/>
      <c r="Y24" s="106">
        <f t="shared" si="0"/>
        <v>-100</v>
      </c>
    </row>
    <row r="25" spans="1:25">
      <c r="A25" s="16">
        <v>13</v>
      </c>
      <c r="B25" t="s">
        <v>186</v>
      </c>
      <c r="C25" t="s">
        <v>13</v>
      </c>
      <c r="D25">
        <v>74084</v>
      </c>
      <c r="E25">
        <v>575951</v>
      </c>
      <c r="F25">
        <v>7.4347969999999997</v>
      </c>
      <c r="G25">
        <v>0</v>
      </c>
      <c r="H25">
        <v>91.116</v>
      </c>
      <c r="I25">
        <v>19.7</v>
      </c>
      <c r="J25">
        <v>22.9</v>
      </c>
      <c r="K25">
        <v>95</v>
      </c>
      <c r="L25">
        <v>1.0142</v>
      </c>
      <c r="M25">
        <v>87.245999999999995</v>
      </c>
      <c r="N25">
        <v>93.915000000000006</v>
      </c>
      <c r="O25">
        <v>91.051000000000002</v>
      </c>
      <c r="P25">
        <v>14.3</v>
      </c>
      <c r="Q25">
        <v>28.9</v>
      </c>
      <c r="R25">
        <v>16.2</v>
      </c>
      <c r="S25">
        <v>5.46</v>
      </c>
      <c r="T25" s="16">
        <v>12</v>
      </c>
      <c r="U25" s="23">
        <f t="shared" si="1"/>
        <v>545</v>
      </c>
      <c r="V25" s="16"/>
      <c r="W25" s="136"/>
      <c r="X25" s="136"/>
      <c r="Y25" s="106">
        <f t="shared" si="0"/>
        <v>-100</v>
      </c>
    </row>
    <row r="26" spans="1:25">
      <c r="A26" s="16">
        <v>12</v>
      </c>
      <c r="B26" t="s">
        <v>187</v>
      </c>
      <c r="C26" t="s">
        <v>13</v>
      </c>
      <c r="D26">
        <v>73539</v>
      </c>
      <c r="E26">
        <v>575877</v>
      </c>
      <c r="F26">
        <v>7.2646410000000001</v>
      </c>
      <c r="G26">
        <v>0</v>
      </c>
      <c r="H26">
        <v>89.542000000000002</v>
      </c>
      <c r="I26">
        <v>19.7</v>
      </c>
      <c r="J26">
        <v>24.6</v>
      </c>
      <c r="K26">
        <v>94.8</v>
      </c>
      <c r="L26">
        <v>1.0139</v>
      </c>
      <c r="M26">
        <v>86.528000000000006</v>
      </c>
      <c r="N26">
        <v>92.757000000000005</v>
      </c>
      <c r="O26">
        <v>88.638999999999996</v>
      </c>
      <c r="P26">
        <v>12.2</v>
      </c>
      <c r="Q26">
        <v>28.7</v>
      </c>
      <c r="R26">
        <v>16</v>
      </c>
      <c r="S26">
        <v>5.45</v>
      </c>
      <c r="T26" s="16">
        <v>11</v>
      </c>
      <c r="U26" s="23">
        <f>D26-D27</f>
        <v>588</v>
      </c>
      <c r="V26" s="16"/>
      <c r="W26" s="136"/>
      <c r="X26" s="136"/>
      <c r="Y26" s="106">
        <f t="shared" si="0"/>
        <v>-100</v>
      </c>
    </row>
    <row r="27" spans="1:25">
      <c r="A27" s="16">
        <v>11</v>
      </c>
      <c r="B27" t="s">
        <v>188</v>
      </c>
      <c r="C27" t="s">
        <v>13</v>
      </c>
      <c r="D27">
        <v>72951</v>
      </c>
      <c r="E27">
        <v>575795</v>
      </c>
      <c r="F27">
        <v>7.351839</v>
      </c>
      <c r="G27">
        <v>0</v>
      </c>
      <c r="H27">
        <v>89.983999999999995</v>
      </c>
      <c r="I27">
        <v>19.7</v>
      </c>
      <c r="J27">
        <v>25.1</v>
      </c>
      <c r="K27">
        <v>94.9</v>
      </c>
      <c r="L27">
        <v>1.0139</v>
      </c>
      <c r="M27">
        <v>85.85</v>
      </c>
      <c r="N27">
        <v>93.05</v>
      </c>
      <c r="O27">
        <v>90.191999999999993</v>
      </c>
      <c r="P27">
        <v>13.5</v>
      </c>
      <c r="Q27">
        <v>29.9</v>
      </c>
      <c r="R27">
        <v>17</v>
      </c>
      <c r="S27">
        <v>5.47</v>
      </c>
      <c r="T27" s="16">
        <v>10</v>
      </c>
      <c r="U27" s="23">
        <f>D27-D28</f>
        <v>601</v>
      </c>
      <c r="V27" s="16"/>
      <c r="W27" s="136"/>
      <c r="X27" s="136"/>
      <c r="Y27" s="106">
        <f t="shared" si="0"/>
        <v>-100</v>
      </c>
    </row>
    <row r="28" spans="1:25">
      <c r="A28" s="16">
        <v>10</v>
      </c>
      <c r="B28" t="s">
        <v>189</v>
      </c>
      <c r="C28" t="s">
        <v>13</v>
      </c>
      <c r="D28">
        <v>72350</v>
      </c>
      <c r="E28">
        <v>575712</v>
      </c>
      <c r="F28">
        <v>7.2296490000000002</v>
      </c>
      <c r="G28">
        <v>0</v>
      </c>
      <c r="H28">
        <v>89.385000000000005</v>
      </c>
      <c r="I28">
        <v>19.3</v>
      </c>
      <c r="J28">
        <v>26.2</v>
      </c>
      <c r="K28">
        <v>97.7</v>
      </c>
      <c r="L28">
        <v>1.0136000000000001</v>
      </c>
      <c r="M28">
        <v>86.034000000000006</v>
      </c>
      <c r="N28">
        <v>91.918999999999997</v>
      </c>
      <c r="O28">
        <v>88.756</v>
      </c>
      <c r="P28">
        <v>13.8</v>
      </c>
      <c r="Q28">
        <v>30.2</v>
      </c>
      <c r="R28">
        <v>17.600000000000001</v>
      </c>
      <c r="S28">
        <v>5.47</v>
      </c>
      <c r="T28" s="16">
        <v>9</v>
      </c>
      <c r="U28" s="23">
        <f>D28-D29</f>
        <v>625</v>
      </c>
      <c r="V28" s="16"/>
      <c r="W28" s="140">
        <v>41891.390960648147</v>
      </c>
      <c r="X28" s="113">
        <v>71724</v>
      </c>
      <c r="Y28" s="106">
        <f t="shared" si="0"/>
        <v>-0.86523842432619347</v>
      </c>
    </row>
    <row r="29" spans="1:25">
      <c r="A29" s="16">
        <v>9</v>
      </c>
      <c r="B29" t="s">
        <v>190</v>
      </c>
      <c r="C29" t="s">
        <v>13</v>
      </c>
      <c r="D29">
        <v>71725</v>
      </c>
      <c r="E29">
        <v>575624</v>
      </c>
      <c r="F29">
        <v>7.3657579999999996</v>
      </c>
      <c r="G29">
        <v>0</v>
      </c>
      <c r="H29">
        <v>89.620999999999995</v>
      </c>
      <c r="I29">
        <v>17.5</v>
      </c>
      <c r="J29">
        <v>44.9</v>
      </c>
      <c r="K29">
        <v>95.1</v>
      </c>
      <c r="L29">
        <v>1.0141</v>
      </c>
      <c r="M29">
        <v>86.456999999999994</v>
      </c>
      <c r="N29">
        <v>92.460999999999999</v>
      </c>
      <c r="O29">
        <v>90.159000000000006</v>
      </c>
      <c r="P29">
        <v>13.9</v>
      </c>
      <c r="Q29">
        <v>22.6</v>
      </c>
      <c r="R29">
        <v>16.399999999999999</v>
      </c>
      <c r="S29">
        <v>5.45</v>
      </c>
      <c r="T29" s="16">
        <v>8</v>
      </c>
      <c r="U29" s="23">
        <f t="shared" si="1"/>
        <v>1077</v>
      </c>
      <c r="V29" s="16"/>
      <c r="W29" s="141">
        <v>41860.390081018515</v>
      </c>
      <c r="X29" s="113">
        <v>70647</v>
      </c>
      <c r="Y29" s="106">
        <f t="shared" si="0"/>
        <v>-1.5029627047751859</v>
      </c>
    </row>
    <row r="30" spans="1:25" s="25" customFormat="1">
      <c r="A30" s="21">
        <v>8</v>
      </c>
      <c r="B30" t="s">
        <v>146</v>
      </c>
      <c r="C30" t="s">
        <v>13</v>
      </c>
      <c r="D30">
        <v>70648</v>
      </c>
      <c r="E30">
        <v>575476</v>
      </c>
      <c r="F30">
        <v>7.2955860000000001</v>
      </c>
      <c r="G30">
        <v>0</v>
      </c>
      <c r="H30">
        <v>92.506</v>
      </c>
      <c r="I30">
        <v>21.3</v>
      </c>
      <c r="J30">
        <v>9</v>
      </c>
      <c r="K30">
        <v>104.4</v>
      </c>
      <c r="L30">
        <v>1.0139</v>
      </c>
      <c r="M30">
        <v>87.619</v>
      </c>
      <c r="N30">
        <v>94.456000000000003</v>
      </c>
      <c r="O30">
        <v>89.131</v>
      </c>
      <c r="P30">
        <v>13.4</v>
      </c>
      <c r="Q30">
        <v>31.1</v>
      </c>
      <c r="R30">
        <v>16.2</v>
      </c>
      <c r="S30">
        <v>5.46</v>
      </c>
      <c r="T30" s="22">
        <v>7</v>
      </c>
      <c r="U30" s="23">
        <f t="shared" si="1"/>
        <v>220</v>
      </c>
      <c r="V30" s="24">
        <v>8</v>
      </c>
      <c r="W30" s="140">
        <v>41829.389641203707</v>
      </c>
      <c r="X30" s="113">
        <v>70428</v>
      </c>
      <c r="Y30" s="106">
        <f t="shared" si="0"/>
        <v>-0.31140301211641486</v>
      </c>
    </row>
    <row r="31" spans="1:25">
      <c r="A31" s="16">
        <v>7</v>
      </c>
      <c r="B31" t="s">
        <v>147</v>
      </c>
      <c r="C31" t="s">
        <v>13</v>
      </c>
      <c r="D31">
        <v>70428</v>
      </c>
      <c r="E31">
        <v>575446</v>
      </c>
      <c r="F31">
        <v>7.628501</v>
      </c>
      <c r="G31">
        <v>0</v>
      </c>
      <c r="H31">
        <v>92.718000000000004</v>
      </c>
      <c r="I31">
        <v>21.9</v>
      </c>
      <c r="J31">
        <v>3</v>
      </c>
      <c r="K31">
        <v>6.5</v>
      </c>
      <c r="L31">
        <v>1.0149999999999999</v>
      </c>
      <c r="M31">
        <v>91.403999999999996</v>
      </c>
      <c r="N31">
        <v>94.28</v>
      </c>
      <c r="O31">
        <v>92.921999999999997</v>
      </c>
      <c r="P31">
        <v>11.5</v>
      </c>
      <c r="Q31">
        <v>34</v>
      </c>
      <c r="R31">
        <v>14.2</v>
      </c>
      <c r="S31">
        <v>5.46</v>
      </c>
      <c r="T31" s="16">
        <v>6</v>
      </c>
      <c r="U31" s="23">
        <f t="shared" si="1"/>
        <v>72</v>
      </c>
      <c r="V31" s="5"/>
      <c r="W31" s="140">
        <v>41799.408078703702</v>
      </c>
      <c r="X31" s="113">
        <v>70356</v>
      </c>
      <c r="Y31" s="106">
        <f t="shared" si="0"/>
        <v>-0.10223206679161478</v>
      </c>
    </row>
    <row r="32" spans="1:25">
      <c r="A32" s="16">
        <v>6</v>
      </c>
      <c r="B32" t="s">
        <v>148</v>
      </c>
      <c r="C32" t="s">
        <v>13</v>
      </c>
      <c r="D32">
        <v>70356</v>
      </c>
      <c r="E32">
        <v>575436</v>
      </c>
      <c r="F32">
        <v>7.5510830000000002</v>
      </c>
      <c r="G32">
        <v>0</v>
      </c>
      <c r="H32">
        <v>90.207999999999998</v>
      </c>
      <c r="I32">
        <v>16.8</v>
      </c>
      <c r="J32">
        <v>43.2</v>
      </c>
      <c r="K32">
        <v>75.3</v>
      </c>
      <c r="L32">
        <v>1.0145999999999999</v>
      </c>
      <c r="M32">
        <v>87.582999999999998</v>
      </c>
      <c r="N32">
        <v>92.575999999999993</v>
      </c>
      <c r="O32">
        <v>92.406000000000006</v>
      </c>
      <c r="P32">
        <v>13</v>
      </c>
      <c r="Q32">
        <v>21.1</v>
      </c>
      <c r="R32">
        <v>15.6</v>
      </c>
      <c r="S32">
        <v>5.47</v>
      </c>
      <c r="T32" s="16">
        <v>5</v>
      </c>
      <c r="U32" s="23">
        <f t="shared" si="1"/>
        <v>1034</v>
      </c>
      <c r="V32" s="5"/>
      <c r="W32" s="140">
        <v>41768.389976851853</v>
      </c>
      <c r="X32" s="113">
        <v>69321</v>
      </c>
      <c r="Y32" s="106">
        <f t="shared" si="0"/>
        <v>-1.4710898857240267</v>
      </c>
    </row>
    <row r="33" spans="1:25">
      <c r="A33" s="16">
        <v>5</v>
      </c>
      <c r="B33" t="s">
        <v>149</v>
      </c>
      <c r="C33" t="s">
        <v>13</v>
      </c>
      <c r="D33">
        <v>69322</v>
      </c>
      <c r="E33">
        <v>575294</v>
      </c>
      <c r="F33">
        <v>7.3548210000000003</v>
      </c>
      <c r="G33">
        <v>0</v>
      </c>
      <c r="H33">
        <v>89.153000000000006</v>
      </c>
      <c r="I33">
        <v>17.100000000000001</v>
      </c>
      <c r="J33">
        <v>48.7</v>
      </c>
      <c r="K33">
        <v>102.4</v>
      </c>
      <c r="L33">
        <v>1.0141</v>
      </c>
      <c r="M33">
        <v>85.944000000000003</v>
      </c>
      <c r="N33">
        <v>91.436000000000007</v>
      </c>
      <c r="O33">
        <v>89.867000000000004</v>
      </c>
      <c r="P33">
        <v>15.4</v>
      </c>
      <c r="Q33">
        <v>23.5</v>
      </c>
      <c r="R33">
        <v>16</v>
      </c>
      <c r="S33">
        <v>5.48</v>
      </c>
      <c r="T33" s="16">
        <v>4</v>
      </c>
      <c r="U33" s="23">
        <f t="shared" si="1"/>
        <v>1167</v>
      </c>
      <c r="V33" s="5"/>
      <c r="W33" s="140">
        <v>41738.387337962966</v>
      </c>
      <c r="X33" s="113">
        <v>68155</v>
      </c>
      <c r="Y33" s="106">
        <f t="shared" si="0"/>
        <v>-1.6834482559649189</v>
      </c>
    </row>
    <row r="34" spans="1:25">
      <c r="A34" s="16">
        <v>4</v>
      </c>
      <c r="B34" t="s">
        <v>150</v>
      </c>
      <c r="C34" t="s">
        <v>13</v>
      </c>
      <c r="D34">
        <v>68155</v>
      </c>
      <c r="E34">
        <v>575133</v>
      </c>
      <c r="F34">
        <v>7.0830250000000001</v>
      </c>
      <c r="G34">
        <v>0</v>
      </c>
      <c r="H34">
        <v>89.364000000000004</v>
      </c>
      <c r="I34">
        <v>16.399999999999999</v>
      </c>
      <c r="J34">
        <v>45.9</v>
      </c>
      <c r="K34">
        <v>101.1</v>
      </c>
      <c r="L34">
        <v>1.0135000000000001</v>
      </c>
      <c r="M34">
        <v>86.042000000000002</v>
      </c>
      <c r="N34">
        <v>92.004999999999995</v>
      </c>
      <c r="O34">
        <v>86.042000000000002</v>
      </c>
      <c r="P34">
        <v>15</v>
      </c>
      <c r="Q34">
        <v>19.8</v>
      </c>
      <c r="R34">
        <v>15.6</v>
      </c>
      <c r="S34">
        <v>5.47</v>
      </c>
      <c r="T34" s="16">
        <v>3</v>
      </c>
      <c r="U34" s="23">
        <f t="shared" si="1"/>
        <v>1100</v>
      </c>
      <c r="V34" s="5"/>
      <c r="W34" s="140">
        <v>41707.407187500001</v>
      </c>
      <c r="X34" s="113">
        <v>67054</v>
      </c>
      <c r="Y34" s="106">
        <f t="shared" si="0"/>
        <v>-1.6154354045924748</v>
      </c>
    </row>
    <row r="35" spans="1:25">
      <c r="A35" s="16">
        <v>3</v>
      </c>
      <c r="B35" t="s">
        <v>151</v>
      </c>
      <c r="C35" t="s">
        <v>13</v>
      </c>
      <c r="D35">
        <v>67055</v>
      </c>
      <c r="E35">
        <v>574982</v>
      </c>
      <c r="F35">
        <v>7.1684010000000002</v>
      </c>
      <c r="G35">
        <v>0</v>
      </c>
      <c r="H35">
        <v>90.692999999999998</v>
      </c>
      <c r="I35">
        <v>18</v>
      </c>
      <c r="J35">
        <v>49</v>
      </c>
      <c r="K35">
        <v>97.8</v>
      </c>
      <c r="L35">
        <v>1.0136000000000001</v>
      </c>
      <c r="M35">
        <v>87.179000000000002</v>
      </c>
      <c r="N35">
        <v>93.025999999999996</v>
      </c>
      <c r="O35">
        <v>87.56</v>
      </c>
      <c r="P35">
        <v>15.7</v>
      </c>
      <c r="Q35">
        <v>24.4</v>
      </c>
      <c r="R35">
        <v>16.600000000000001</v>
      </c>
      <c r="S35">
        <v>5.46</v>
      </c>
      <c r="T35" s="16">
        <v>2</v>
      </c>
      <c r="U35" s="23">
        <f t="shared" si="1"/>
        <v>1173</v>
      </c>
      <c r="V35" s="5"/>
      <c r="W35" s="140">
        <v>41679.463831018518</v>
      </c>
      <c r="X35" s="113">
        <v>65881</v>
      </c>
      <c r="Y35" s="106">
        <f>((X35*100)/D35)-100</f>
        <v>-1.7508015807918866</v>
      </c>
    </row>
    <row r="36" spans="1:25">
      <c r="A36" s="16">
        <v>2</v>
      </c>
      <c r="B36" t="s">
        <v>152</v>
      </c>
      <c r="C36" t="s">
        <v>13</v>
      </c>
      <c r="D36">
        <v>65882</v>
      </c>
      <c r="E36">
        <v>574822</v>
      </c>
      <c r="F36">
        <v>7.3634409999999999</v>
      </c>
      <c r="G36">
        <v>0</v>
      </c>
      <c r="H36">
        <v>89.966999999999999</v>
      </c>
      <c r="I36">
        <v>19.100000000000001</v>
      </c>
      <c r="J36">
        <v>48.6</v>
      </c>
      <c r="K36">
        <v>107.2</v>
      </c>
      <c r="L36">
        <v>1.0141</v>
      </c>
      <c r="M36">
        <v>86.876000000000005</v>
      </c>
      <c r="N36">
        <v>92.337999999999994</v>
      </c>
      <c r="O36">
        <v>90.070999999999998</v>
      </c>
      <c r="P36">
        <v>13.8</v>
      </c>
      <c r="Q36">
        <v>26.3</v>
      </c>
      <c r="R36">
        <v>16.2</v>
      </c>
      <c r="S36">
        <v>5.47</v>
      </c>
      <c r="T36" s="16">
        <v>1</v>
      </c>
      <c r="U36" s="23">
        <f t="shared" si="1"/>
        <v>1165</v>
      </c>
      <c r="V36" s="5"/>
      <c r="W36" s="140">
        <v>41679.392997685187</v>
      </c>
      <c r="X36" s="113">
        <v>65881</v>
      </c>
      <c r="Y36" s="106">
        <f t="shared" ref="Y36:Y37" si="2">((X36*100)/D36)-100</f>
        <v>-1.5178652742804388E-3</v>
      </c>
    </row>
    <row r="37" spans="1:25">
      <c r="A37" s="16">
        <v>1</v>
      </c>
      <c r="B37" t="s">
        <v>138</v>
      </c>
      <c r="C37" t="s">
        <v>13</v>
      </c>
      <c r="D37">
        <v>64717</v>
      </c>
      <c r="E37">
        <v>574661</v>
      </c>
      <c r="F37">
        <v>7.3298249999999996</v>
      </c>
      <c r="G37">
        <v>0</v>
      </c>
      <c r="H37">
        <v>92.207999999999998</v>
      </c>
      <c r="I37">
        <v>23.6</v>
      </c>
      <c r="J37">
        <v>11.9</v>
      </c>
      <c r="K37">
        <v>107.2</v>
      </c>
      <c r="L37">
        <v>1.0138</v>
      </c>
      <c r="M37">
        <v>88.882000000000005</v>
      </c>
      <c r="N37">
        <v>94.144000000000005</v>
      </c>
      <c r="O37">
        <v>90.057000000000002</v>
      </c>
      <c r="P37">
        <v>14.9</v>
      </c>
      <c r="Q37">
        <v>34.799999999999997</v>
      </c>
      <c r="R37">
        <v>17.399999999999999</v>
      </c>
      <c r="S37">
        <v>5.46</v>
      </c>
      <c r="T37" s="1"/>
      <c r="U37" s="26"/>
      <c r="V37" s="5"/>
      <c r="W37" s="140">
        <v>41648.383645833332</v>
      </c>
      <c r="X37" s="113">
        <v>64716</v>
      </c>
      <c r="Y37" s="106">
        <f t="shared" si="2"/>
        <v>-1.545189053885565E-3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99"/>
      <c r="X38" s="199"/>
      <c r="Y38" s="199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9"/>
      <c r="X39" s="199"/>
      <c r="Y39" s="199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9"/>
      <c r="X40" s="199"/>
      <c r="Y40" s="199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9"/>
      <c r="X41" s="199"/>
      <c r="Y41" s="199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7" sqref="B7"/>
    </sheetView>
  </sheetViews>
  <sheetFormatPr baseColWidth="10" defaultRowHeight="15"/>
  <cols>
    <col min="1" max="1" width="7.28515625" customWidth="1"/>
    <col min="3" max="3" width="13.42578125" bestFit="1" customWidth="1"/>
    <col min="4" max="4" width="10.85546875" bestFit="1" customWidth="1"/>
    <col min="5" max="7" width="11.1406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3" width="8" bestFit="1" customWidth="1"/>
    <col min="14" max="14" width="7.85546875" bestFit="1" customWidth="1"/>
    <col min="15" max="15" width="8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855468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00" t="s">
        <v>135</v>
      </c>
      <c r="X1" s="200" t="s">
        <v>136</v>
      </c>
      <c r="Y1" s="201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00"/>
      <c r="X2" s="200"/>
      <c r="Y2" s="201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00"/>
      <c r="X3" s="200"/>
      <c r="Y3" s="201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00"/>
      <c r="X4" s="200"/>
      <c r="Y4" s="20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00"/>
      <c r="X5" s="200"/>
      <c r="Y5" s="201"/>
    </row>
    <row r="6" spans="1:25">
      <c r="A6" s="21">
        <v>32</v>
      </c>
      <c r="T6" s="22">
        <v>31</v>
      </c>
      <c r="U6" s="23">
        <f>D6-D7</f>
        <v>-82760</v>
      </c>
      <c r="V6" s="24">
        <v>1</v>
      </c>
      <c r="W6" s="105"/>
      <c r="X6" s="104"/>
      <c r="Y6" s="110" t="e">
        <f t="shared" ref="Y6:Y34" si="0">((X6*100)/D6)-100</f>
        <v>#DIV/0!</v>
      </c>
    </row>
    <row r="7" spans="1:25">
      <c r="A7" s="16">
        <v>31</v>
      </c>
      <c r="D7">
        <v>82760</v>
      </c>
      <c r="T7" s="16">
        <v>30</v>
      </c>
      <c r="U7" s="23">
        <f>D7-D8</f>
        <v>2622</v>
      </c>
      <c r="V7" s="4"/>
      <c r="W7" s="104"/>
      <c r="X7" s="104"/>
      <c r="Y7" s="110">
        <f t="shared" si="0"/>
        <v>-100</v>
      </c>
    </row>
    <row r="8" spans="1:25">
      <c r="A8" s="16">
        <v>30</v>
      </c>
      <c r="D8">
        <v>80138</v>
      </c>
      <c r="T8" s="16">
        <v>29</v>
      </c>
      <c r="U8" s="23">
        <f>D8-D9</f>
        <v>2878</v>
      </c>
      <c r="V8" s="4"/>
      <c r="W8" s="104"/>
      <c r="X8" s="104"/>
      <c r="Y8" s="110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77260</v>
      </c>
      <c r="E9">
        <v>57338</v>
      </c>
      <c r="F9">
        <v>6.999981</v>
      </c>
      <c r="G9">
        <v>0</v>
      </c>
      <c r="H9">
        <v>92.414000000000001</v>
      </c>
      <c r="I9">
        <v>20</v>
      </c>
      <c r="J9">
        <v>11.1</v>
      </c>
      <c r="K9">
        <v>175.5</v>
      </c>
      <c r="L9"/>
      <c r="M9"/>
      <c r="N9"/>
      <c r="O9"/>
      <c r="P9"/>
      <c r="Q9"/>
      <c r="R9"/>
      <c r="S9"/>
      <c r="T9" s="22">
        <v>28</v>
      </c>
      <c r="U9" s="23">
        <f t="shared" ref="U9:U36" si="1">D9-D10</f>
        <v>262</v>
      </c>
      <c r="V9" s="24">
        <v>29</v>
      </c>
      <c r="W9" s="104"/>
      <c r="X9" s="104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76998</v>
      </c>
      <c r="E10">
        <v>57302</v>
      </c>
      <c r="F10">
        <v>7.4500080000000004</v>
      </c>
      <c r="G10">
        <v>0</v>
      </c>
      <c r="H10">
        <v>91.983000000000004</v>
      </c>
      <c r="I10">
        <v>23.2</v>
      </c>
      <c r="J10">
        <v>121</v>
      </c>
      <c r="K10">
        <v>167.7</v>
      </c>
      <c r="T10" s="16">
        <v>27</v>
      </c>
      <c r="U10" s="23">
        <f t="shared" si="1"/>
        <v>2902</v>
      </c>
      <c r="V10" s="16"/>
      <c r="W10" s="104"/>
      <c r="X10" s="104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74096</v>
      </c>
      <c r="E11">
        <v>56905</v>
      </c>
      <c r="F11">
        <v>7.2120410000000001</v>
      </c>
      <c r="G11">
        <v>0</v>
      </c>
      <c r="H11">
        <v>90.674999999999997</v>
      </c>
      <c r="I11">
        <v>23.3</v>
      </c>
      <c r="J11">
        <v>130.4</v>
      </c>
      <c r="K11">
        <v>182.4</v>
      </c>
      <c r="T11" s="16">
        <v>26</v>
      </c>
      <c r="U11" s="23">
        <f t="shared" si="1"/>
        <v>3126</v>
      </c>
      <c r="V11" s="16"/>
      <c r="W11" s="104"/>
      <c r="X11" s="104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70970</v>
      </c>
      <c r="E12">
        <v>56472</v>
      </c>
      <c r="F12">
        <v>7.1182230000000004</v>
      </c>
      <c r="G12">
        <v>0</v>
      </c>
      <c r="H12">
        <v>89.835999999999999</v>
      </c>
      <c r="I12">
        <v>23.1</v>
      </c>
      <c r="J12">
        <v>125.2</v>
      </c>
      <c r="K12">
        <v>186.8</v>
      </c>
      <c r="T12" s="16">
        <v>25</v>
      </c>
      <c r="U12" s="23">
        <f t="shared" si="1"/>
        <v>3002</v>
      </c>
      <c r="V12" s="16"/>
      <c r="W12" s="104"/>
      <c r="X12" s="104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67968</v>
      </c>
      <c r="E13">
        <v>56053</v>
      </c>
      <c r="F13">
        <v>7.1066219999999998</v>
      </c>
      <c r="G13">
        <v>0</v>
      </c>
      <c r="H13">
        <v>90.527000000000001</v>
      </c>
      <c r="I13">
        <v>22.7</v>
      </c>
      <c r="J13">
        <v>119.1</v>
      </c>
      <c r="K13">
        <v>162.69999999999999</v>
      </c>
      <c r="T13" s="16">
        <v>24</v>
      </c>
      <c r="U13" s="23">
        <f t="shared" si="1"/>
        <v>2857</v>
      </c>
      <c r="V13" s="16"/>
      <c r="W13" s="104"/>
      <c r="X13" s="104"/>
      <c r="Y13" s="110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65111</v>
      </c>
      <c r="E14">
        <v>55657</v>
      </c>
      <c r="F14">
        <v>7.0823029999999996</v>
      </c>
      <c r="G14">
        <v>0</v>
      </c>
      <c r="H14">
        <v>89.358000000000004</v>
      </c>
      <c r="I14">
        <v>22.7</v>
      </c>
      <c r="J14">
        <v>119.4</v>
      </c>
      <c r="K14">
        <v>166.2</v>
      </c>
      <c r="T14" s="16">
        <v>23</v>
      </c>
      <c r="U14" s="23">
        <f t="shared" si="1"/>
        <v>2864</v>
      </c>
      <c r="V14" s="16"/>
      <c r="W14" s="104"/>
      <c r="X14" s="104"/>
      <c r="Y14" s="110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62247</v>
      </c>
      <c r="E15">
        <v>55256</v>
      </c>
      <c r="F15">
        <v>7.0743809999999998</v>
      </c>
      <c r="G15">
        <v>0</v>
      </c>
      <c r="H15">
        <v>89.477999999999994</v>
      </c>
      <c r="I15">
        <v>23.1</v>
      </c>
      <c r="J15">
        <v>117.9</v>
      </c>
      <c r="K15">
        <v>178.6</v>
      </c>
      <c r="O15" s="142"/>
      <c r="T15" s="16">
        <v>22</v>
      </c>
      <c r="U15" s="23">
        <f t="shared" si="1"/>
        <v>2827</v>
      </c>
      <c r="V15" s="16"/>
      <c r="W15" s="104"/>
      <c r="X15" s="104"/>
      <c r="Y15" s="110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59420</v>
      </c>
      <c r="E16">
        <v>54860</v>
      </c>
      <c r="F16">
        <v>7.0828530000000001</v>
      </c>
      <c r="G16">
        <v>0</v>
      </c>
      <c r="H16">
        <v>92.173000000000002</v>
      </c>
      <c r="I16">
        <v>20.7</v>
      </c>
      <c r="J16">
        <v>41.6</v>
      </c>
      <c r="K16">
        <v>172</v>
      </c>
      <c r="L16"/>
      <c r="M16"/>
      <c r="N16"/>
      <c r="O16" s="142"/>
      <c r="P16"/>
      <c r="Q16"/>
      <c r="R16"/>
      <c r="S16"/>
      <c r="T16" s="22">
        <v>21</v>
      </c>
      <c r="U16" s="23">
        <f t="shared" si="1"/>
        <v>996</v>
      </c>
      <c r="V16" s="24">
        <v>22</v>
      </c>
      <c r="W16" s="104"/>
      <c r="X16" s="104"/>
      <c r="Y16" s="110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58424</v>
      </c>
      <c r="E17">
        <v>54723</v>
      </c>
      <c r="F17">
        <v>7.3062560000000003</v>
      </c>
      <c r="G17">
        <v>0</v>
      </c>
      <c r="H17">
        <v>92.135000000000005</v>
      </c>
      <c r="I17">
        <v>22.8</v>
      </c>
      <c r="J17">
        <v>114.1</v>
      </c>
      <c r="K17">
        <v>173.2</v>
      </c>
      <c r="O17" s="142"/>
      <c r="T17" s="16">
        <v>20</v>
      </c>
      <c r="U17" s="23">
        <f t="shared" si="1"/>
        <v>2736</v>
      </c>
      <c r="V17" s="16"/>
      <c r="W17" s="104"/>
      <c r="X17" s="104"/>
      <c r="Y17" s="110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55688</v>
      </c>
      <c r="E18">
        <v>54350</v>
      </c>
      <c r="F18">
        <v>7.292122</v>
      </c>
      <c r="G18">
        <v>0</v>
      </c>
      <c r="H18">
        <v>90.778000000000006</v>
      </c>
      <c r="I18">
        <v>24.1</v>
      </c>
      <c r="J18">
        <v>112.1</v>
      </c>
      <c r="K18">
        <v>164.3</v>
      </c>
      <c r="O18" s="142"/>
      <c r="T18" s="16">
        <v>19</v>
      </c>
      <c r="U18" s="23">
        <f t="shared" si="1"/>
        <v>2686</v>
      </c>
      <c r="V18" s="16"/>
      <c r="W18" s="104"/>
      <c r="X18" s="104"/>
      <c r="Y18" s="110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53002</v>
      </c>
      <c r="E19">
        <v>53977</v>
      </c>
      <c r="F19">
        <v>7.2176109999999998</v>
      </c>
      <c r="G19">
        <v>0</v>
      </c>
      <c r="H19">
        <v>89.510999999999996</v>
      </c>
      <c r="I19">
        <v>23.6</v>
      </c>
      <c r="J19">
        <v>110.6</v>
      </c>
      <c r="K19">
        <v>179.9</v>
      </c>
      <c r="O19" s="142"/>
      <c r="T19" s="16">
        <v>18</v>
      </c>
      <c r="U19" s="23">
        <f t="shared" si="1"/>
        <v>2650</v>
      </c>
      <c r="V19" s="16"/>
      <c r="W19" s="104"/>
      <c r="X19" s="104"/>
      <c r="Y19" s="110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50352</v>
      </c>
      <c r="E20">
        <v>53606</v>
      </c>
      <c r="F20">
        <v>7.070144</v>
      </c>
      <c r="G20">
        <v>0</v>
      </c>
      <c r="H20">
        <v>89.876999999999995</v>
      </c>
      <c r="I20">
        <v>23.4</v>
      </c>
      <c r="J20">
        <v>106.4</v>
      </c>
      <c r="K20">
        <v>187.7</v>
      </c>
      <c r="O20" s="142"/>
      <c r="T20" s="16">
        <v>17</v>
      </c>
      <c r="U20" s="23">
        <f t="shared" si="1"/>
        <v>2551</v>
      </c>
      <c r="V20" s="16"/>
      <c r="W20" s="108"/>
      <c r="X20" s="108"/>
      <c r="Y20" s="106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47801</v>
      </c>
      <c r="E21">
        <v>53250</v>
      </c>
      <c r="F21">
        <v>7.2160840000000004</v>
      </c>
      <c r="G21">
        <v>0</v>
      </c>
      <c r="H21">
        <v>93.6</v>
      </c>
      <c r="I21">
        <v>21</v>
      </c>
      <c r="J21">
        <v>6</v>
      </c>
      <c r="K21">
        <v>74.400000000000006</v>
      </c>
      <c r="O21" s="142"/>
      <c r="T21" s="16">
        <v>16</v>
      </c>
      <c r="U21" s="23">
        <f t="shared" si="1"/>
        <v>147</v>
      </c>
      <c r="V21" s="16"/>
      <c r="W21" s="103"/>
      <c r="X21" s="103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47654</v>
      </c>
      <c r="E22">
        <v>53230</v>
      </c>
      <c r="F22">
        <v>7.8914369999999998</v>
      </c>
      <c r="G22">
        <v>0</v>
      </c>
      <c r="H22">
        <v>94.597999999999999</v>
      </c>
      <c r="I22">
        <v>19.600000000000001</v>
      </c>
      <c r="J22">
        <v>0.1</v>
      </c>
      <c r="K22">
        <v>1.9</v>
      </c>
      <c r="O22" s="142"/>
      <c r="T22" s="16">
        <v>15</v>
      </c>
      <c r="U22" s="23">
        <f t="shared" si="1"/>
        <v>0</v>
      </c>
      <c r="V22" s="16"/>
      <c r="W22" s="103"/>
      <c r="X22" s="103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47654</v>
      </c>
      <c r="E23">
        <v>53230</v>
      </c>
      <c r="F23">
        <v>7.5039300000000004</v>
      </c>
      <c r="G23">
        <v>0</v>
      </c>
      <c r="H23">
        <v>93.384</v>
      </c>
      <c r="I23">
        <v>19.7</v>
      </c>
      <c r="J23">
        <v>0.2</v>
      </c>
      <c r="K23">
        <v>3.2</v>
      </c>
      <c r="L23"/>
      <c r="M23"/>
      <c r="N23"/>
      <c r="O23" s="142"/>
      <c r="P23"/>
      <c r="Q23"/>
      <c r="R23"/>
      <c r="S23"/>
      <c r="T23" s="22">
        <v>14</v>
      </c>
      <c r="U23" s="23">
        <f t="shared" si="1"/>
        <v>5</v>
      </c>
      <c r="V23" s="24">
        <v>15</v>
      </c>
      <c r="W23" s="103"/>
      <c r="X23" s="103"/>
      <c r="Y23" s="106">
        <f t="shared" si="0"/>
        <v>-100</v>
      </c>
    </row>
    <row r="24" spans="1:25">
      <c r="A24" s="16">
        <v>14</v>
      </c>
      <c r="B24" t="s">
        <v>185</v>
      </c>
      <c r="C24" t="s">
        <v>13</v>
      </c>
      <c r="D24">
        <v>47649</v>
      </c>
      <c r="E24">
        <v>53229</v>
      </c>
      <c r="F24">
        <v>7.5653790000000001</v>
      </c>
      <c r="G24">
        <v>0</v>
      </c>
      <c r="H24">
        <v>92.944999999999993</v>
      </c>
      <c r="I24">
        <v>20.3</v>
      </c>
      <c r="J24">
        <v>51.2</v>
      </c>
      <c r="K24">
        <v>151</v>
      </c>
      <c r="O24" s="142"/>
      <c r="T24" s="16">
        <v>13</v>
      </c>
      <c r="U24" s="23">
        <f t="shared" si="1"/>
        <v>1224</v>
      </c>
      <c r="V24" s="16"/>
      <c r="W24" s="103"/>
      <c r="X24" s="103"/>
      <c r="Y24" s="106">
        <f t="shared" si="0"/>
        <v>-100</v>
      </c>
    </row>
    <row r="25" spans="1:25">
      <c r="A25" s="16">
        <v>13</v>
      </c>
      <c r="B25" t="s">
        <v>186</v>
      </c>
      <c r="C25" t="s">
        <v>13</v>
      </c>
      <c r="D25">
        <v>46425</v>
      </c>
      <c r="E25">
        <v>53062</v>
      </c>
      <c r="F25">
        <v>7.3330159999999998</v>
      </c>
      <c r="G25">
        <v>0</v>
      </c>
      <c r="H25">
        <v>91.840999999999994</v>
      </c>
      <c r="I25">
        <v>22.9</v>
      </c>
      <c r="J25">
        <v>105.2</v>
      </c>
      <c r="K25">
        <v>163.5</v>
      </c>
      <c r="O25" s="142"/>
      <c r="T25" s="16">
        <v>12</v>
      </c>
      <c r="U25" s="23">
        <f t="shared" si="1"/>
        <v>2519</v>
      </c>
      <c r="V25" s="16"/>
      <c r="W25" s="103"/>
      <c r="X25" s="103"/>
      <c r="Y25" s="106">
        <f t="shared" si="0"/>
        <v>-100</v>
      </c>
    </row>
    <row r="26" spans="1:25">
      <c r="A26" s="16">
        <v>12</v>
      </c>
      <c r="B26" t="s">
        <v>187</v>
      </c>
      <c r="C26" t="s">
        <v>13</v>
      </c>
      <c r="D26">
        <v>43906</v>
      </c>
      <c r="E26">
        <v>52717</v>
      </c>
      <c r="F26">
        <v>7.1503119999999996</v>
      </c>
      <c r="G26">
        <v>0</v>
      </c>
      <c r="H26">
        <v>90.195999999999998</v>
      </c>
      <c r="I26">
        <v>23.1</v>
      </c>
      <c r="J26">
        <v>107.2</v>
      </c>
      <c r="K26">
        <v>171.5</v>
      </c>
      <c r="O26" s="142"/>
      <c r="T26" s="16">
        <v>11</v>
      </c>
      <c r="U26" s="23">
        <f t="shared" si="1"/>
        <v>2570</v>
      </c>
      <c r="V26" s="16"/>
      <c r="W26" s="107"/>
      <c r="X26" s="103"/>
      <c r="Y26" s="106">
        <f t="shared" si="0"/>
        <v>-100</v>
      </c>
    </row>
    <row r="27" spans="1:25">
      <c r="A27" s="16">
        <v>11</v>
      </c>
      <c r="B27" t="s">
        <v>188</v>
      </c>
      <c r="C27" t="s">
        <v>13</v>
      </c>
      <c r="D27">
        <v>41336</v>
      </c>
      <c r="E27">
        <v>52360</v>
      </c>
      <c r="F27">
        <v>7.2806290000000002</v>
      </c>
      <c r="G27">
        <v>0</v>
      </c>
      <c r="H27">
        <v>90.658000000000001</v>
      </c>
      <c r="I27">
        <v>23</v>
      </c>
      <c r="J27">
        <v>104.8</v>
      </c>
      <c r="K27">
        <v>173.5</v>
      </c>
      <c r="O27" s="142"/>
      <c r="T27" s="16">
        <v>10</v>
      </c>
      <c r="U27" s="23">
        <f t="shared" si="1"/>
        <v>2511</v>
      </c>
      <c r="V27" s="16"/>
      <c r="W27" s="107"/>
      <c r="X27" s="103"/>
      <c r="Y27" s="106">
        <f t="shared" si="0"/>
        <v>-100</v>
      </c>
    </row>
    <row r="28" spans="1:25">
      <c r="A28" s="16">
        <v>10</v>
      </c>
      <c r="B28" t="s">
        <v>189</v>
      </c>
      <c r="C28" t="s">
        <v>13</v>
      </c>
      <c r="D28">
        <v>38825</v>
      </c>
      <c r="E28">
        <v>52013</v>
      </c>
      <c r="F28">
        <v>7.1754360000000004</v>
      </c>
      <c r="G28">
        <v>0</v>
      </c>
      <c r="H28">
        <v>90.036000000000001</v>
      </c>
      <c r="I28">
        <v>23</v>
      </c>
      <c r="J28">
        <v>104.6</v>
      </c>
      <c r="K28">
        <v>158.5</v>
      </c>
      <c r="O28" s="142"/>
      <c r="T28" s="16">
        <v>9</v>
      </c>
      <c r="U28" s="23">
        <f t="shared" si="1"/>
        <v>2507</v>
      </c>
      <c r="V28" s="16"/>
      <c r="W28" s="143"/>
      <c r="X28" s="144"/>
      <c r="Y28" s="106">
        <f t="shared" si="0"/>
        <v>-100</v>
      </c>
    </row>
    <row r="29" spans="1:25">
      <c r="A29" s="16">
        <v>9</v>
      </c>
      <c r="B29" t="s">
        <v>190</v>
      </c>
      <c r="C29" t="s">
        <v>13</v>
      </c>
      <c r="D29">
        <v>36318</v>
      </c>
      <c r="E29">
        <v>51664</v>
      </c>
      <c r="F29">
        <v>7.2672689999999998</v>
      </c>
      <c r="G29">
        <v>0</v>
      </c>
      <c r="H29">
        <v>90.305000000000007</v>
      </c>
      <c r="I29">
        <v>22.5</v>
      </c>
      <c r="J29">
        <v>105.6</v>
      </c>
      <c r="K29">
        <v>165.1</v>
      </c>
      <c r="O29" s="142"/>
      <c r="T29" s="16">
        <v>8</v>
      </c>
      <c r="U29" s="23">
        <f t="shared" si="1"/>
        <v>2539</v>
      </c>
      <c r="V29" s="16"/>
      <c r="W29" s="127">
        <v>41891.393009259256</v>
      </c>
      <c r="X29" s="113">
        <v>36318</v>
      </c>
      <c r="Y29" s="110">
        <f t="shared" si="0"/>
        <v>0</v>
      </c>
    </row>
    <row r="30" spans="1:25" s="25" customFormat="1">
      <c r="A30" s="21">
        <v>8</v>
      </c>
      <c r="B30" t="s">
        <v>146</v>
      </c>
      <c r="C30" t="s">
        <v>13</v>
      </c>
      <c r="D30">
        <v>33779</v>
      </c>
      <c r="E30">
        <v>51312</v>
      </c>
      <c r="F30">
        <v>7.2103910000000004</v>
      </c>
      <c r="G30">
        <v>0</v>
      </c>
      <c r="H30">
        <v>93.334999999999994</v>
      </c>
      <c r="I30">
        <v>20.8</v>
      </c>
      <c r="J30">
        <v>9.8000000000000007</v>
      </c>
      <c r="K30">
        <v>177.9</v>
      </c>
      <c r="L30"/>
      <c r="M30"/>
      <c r="N30"/>
      <c r="O30" s="142"/>
      <c r="P30"/>
      <c r="Q30"/>
      <c r="R30"/>
      <c r="S30"/>
      <c r="T30" s="22">
        <v>7</v>
      </c>
      <c r="U30" s="23">
        <f t="shared" si="1"/>
        <v>232</v>
      </c>
      <c r="V30" s="24">
        <v>8</v>
      </c>
      <c r="W30" s="127">
        <v>41860.392708333333</v>
      </c>
      <c r="X30" s="113">
        <v>33784</v>
      </c>
      <c r="Y30" s="110">
        <f t="shared" si="0"/>
        <v>1.4802095976790497E-2</v>
      </c>
    </row>
    <row r="31" spans="1:25">
      <c r="A31" s="16">
        <v>7</v>
      </c>
      <c r="B31" t="s">
        <v>147</v>
      </c>
      <c r="C31" t="s">
        <v>13</v>
      </c>
      <c r="D31">
        <v>33547</v>
      </c>
      <c r="E31">
        <v>51280</v>
      </c>
      <c r="F31">
        <v>7.549614</v>
      </c>
      <c r="G31">
        <v>0</v>
      </c>
      <c r="H31">
        <v>93.495999999999995</v>
      </c>
      <c r="I31">
        <v>22.5</v>
      </c>
      <c r="J31">
        <v>77.2</v>
      </c>
      <c r="K31">
        <v>143.4</v>
      </c>
      <c r="O31" s="142"/>
      <c r="T31" s="16">
        <v>6</v>
      </c>
      <c r="U31" s="23">
        <f t="shared" si="1"/>
        <v>1846</v>
      </c>
      <c r="V31" s="5"/>
      <c r="W31" s="127">
        <v>41829.386678240742</v>
      </c>
      <c r="X31" s="113">
        <v>33549</v>
      </c>
      <c r="Y31" s="110">
        <f t="shared" si="0"/>
        <v>5.9617849584157057E-3</v>
      </c>
    </row>
    <row r="32" spans="1:25">
      <c r="A32" s="16">
        <v>6</v>
      </c>
      <c r="B32" t="s">
        <v>148</v>
      </c>
      <c r="C32" t="s">
        <v>13</v>
      </c>
      <c r="D32">
        <v>31701</v>
      </c>
      <c r="E32">
        <v>51032</v>
      </c>
      <c r="F32">
        <v>7.4318280000000003</v>
      </c>
      <c r="G32">
        <v>0</v>
      </c>
      <c r="H32">
        <v>90.924000000000007</v>
      </c>
      <c r="I32">
        <v>21.9</v>
      </c>
      <c r="J32">
        <v>81.5</v>
      </c>
      <c r="K32">
        <v>152.30000000000001</v>
      </c>
      <c r="O32" s="142"/>
      <c r="T32" s="16">
        <v>5</v>
      </c>
      <c r="U32" s="23">
        <f t="shared" si="1"/>
        <v>1951</v>
      </c>
      <c r="V32" s="5"/>
      <c r="W32" s="127">
        <v>41799.411759259259</v>
      </c>
      <c r="X32" s="113">
        <v>31705</v>
      </c>
      <c r="Y32" s="110">
        <f t="shared" si="0"/>
        <v>1.2617898489011736E-2</v>
      </c>
    </row>
    <row r="33" spans="1:25">
      <c r="A33" s="16">
        <v>5</v>
      </c>
      <c r="B33" t="s">
        <v>149</v>
      </c>
      <c r="C33" t="s">
        <v>13</v>
      </c>
      <c r="D33">
        <v>29750</v>
      </c>
      <c r="E33">
        <v>50764</v>
      </c>
      <c r="F33">
        <v>7.2918599999999998</v>
      </c>
      <c r="G33">
        <v>0</v>
      </c>
      <c r="H33">
        <v>89.838999999999999</v>
      </c>
      <c r="I33">
        <v>21.5</v>
      </c>
      <c r="J33">
        <v>80.7</v>
      </c>
      <c r="K33">
        <v>124.9</v>
      </c>
      <c r="O33" s="142"/>
      <c r="T33" s="16">
        <v>4</v>
      </c>
      <c r="U33" s="23">
        <f t="shared" si="1"/>
        <v>1933</v>
      </c>
      <c r="V33" s="5"/>
      <c r="W33" s="127">
        <v>41768.391076388885</v>
      </c>
      <c r="X33" s="113">
        <v>29753</v>
      </c>
      <c r="Y33" s="110">
        <f t="shared" si="0"/>
        <v>1.0084033613452448E-2</v>
      </c>
    </row>
    <row r="34" spans="1:25">
      <c r="A34" s="16">
        <v>4</v>
      </c>
      <c r="B34" t="s">
        <v>150</v>
      </c>
      <c r="C34" t="s">
        <v>13</v>
      </c>
      <c r="D34">
        <v>27817</v>
      </c>
      <c r="E34">
        <v>50496</v>
      </c>
      <c r="F34">
        <v>7.0388719999999996</v>
      </c>
      <c r="G34">
        <v>0</v>
      </c>
      <c r="H34">
        <v>90.063000000000002</v>
      </c>
      <c r="I34">
        <v>21</v>
      </c>
      <c r="J34">
        <v>78.8</v>
      </c>
      <c r="K34">
        <v>126.9</v>
      </c>
      <c r="O34" s="142"/>
      <c r="T34" s="16">
        <v>3</v>
      </c>
      <c r="U34" s="23">
        <f t="shared" si="1"/>
        <v>1886</v>
      </c>
      <c r="V34" s="5"/>
      <c r="W34" s="127">
        <v>41738.384687500002</v>
      </c>
      <c r="X34" s="113">
        <v>27820</v>
      </c>
      <c r="Y34" s="110">
        <f t="shared" si="0"/>
        <v>1.0784771902081047E-2</v>
      </c>
    </row>
    <row r="35" spans="1:25">
      <c r="A35" s="16">
        <v>3</v>
      </c>
      <c r="B35" t="s">
        <v>151</v>
      </c>
      <c r="C35" t="s">
        <v>13</v>
      </c>
      <c r="D35">
        <v>25931</v>
      </c>
      <c r="E35">
        <v>50235</v>
      </c>
      <c r="F35">
        <v>7.0764589999999998</v>
      </c>
      <c r="G35">
        <v>0</v>
      </c>
      <c r="H35">
        <v>91.456999999999994</v>
      </c>
      <c r="I35">
        <v>22.6</v>
      </c>
      <c r="J35">
        <v>78</v>
      </c>
      <c r="K35">
        <v>142.4</v>
      </c>
      <c r="O35" s="142"/>
      <c r="T35" s="16">
        <v>2</v>
      </c>
      <c r="U35" s="23">
        <f t="shared" si="1"/>
        <v>1869</v>
      </c>
      <c r="V35" s="5"/>
      <c r="W35" s="127">
        <v>41707.41028935185</v>
      </c>
      <c r="X35" s="113">
        <v>25932</v>
      </c>
      <c r="Y35" s="110">
        <f>((X35*100)/D35)-100</f>
        <v>3.8563881068967021E-3</v>
      </c>
    </row>
    <row r="36" spans="1:25">
      <c r="A36" s="16">
        <v>2</v>
      </c>
      <c r="B36" t="s">
        <v>152</v>
      </c>
      <c r="C36" t="s">
        <v>13</v>
      </c>
      <c r="D36">
        <v>24062</v>
      </c>
      <c r="E36">
        <v>49979</v>
      </c>
      <c r="F36">
        <v>7.2874639999999999</v>
      </c>
      <c r="G36">
        <v>0</v>
      </c>
      <c r="H36">
        <v>90.69</v>
      </c>
      <c r="I36">
        <v>23.5</v>
      </c>
      <c r="J36">
        <v>80.2</v>
      </c>
      <c r="K36">
        <v>134.1</v>
      </c>
      <c r="O36" s="142"/>
      <c r="T36" s="16">
        <v>1</v>
      </c>
      <c r="U36" s="23">
        <f t="shared" si="1"/>
        <v>1921</v>
      </c>
      <c r="V36" s="5"/>
      <c r="W36" s="127">
        <v>41679.391504629632</v>
      </c>
      <c r="X36" s="113">
        <v>24064</v>
      </c>
      <c r="Y36" s="110">
        <f t="shared" ref="Y36:Y37" si="2">((X36*100)/D36)-100</f>
        <v>8.3118610256889269E-3</v>
      </c>
    </row>
    <row r="37" spans="1:25">
      <c r="A37" s="16">
        <v>1</v>
      </c>
      <c r="B37" t="s">
        <v>138</v>
      </c>
      <c r="C37" t="s">
        <v>13</v>
      </c>
      <c r="D37">
        <v>22141</v>
      </c>
      <c r="E37">
        <v>49713</v>
      </c>
      <c r="F37">
        <v>7.2794020000000002</v>
      </c>
      <c r="G37">
        <v>0</v>
      </c>
      <c r="H37">
        <v>93.015000000000001</v>
      </c>
      <c r="I37">
        <v>23.8</v>
      </c>
      <c r="J37">
        <v>9.3000000000000007</v>
      </c>
      <c r="K37">
        <v>189.7</v>
      </c>
      <c r="T37" s="1"/>
      <c r="U37" s="26"/>
      <c r="V37" s="5"/>
      <c r="W37" s="127">
        <v>41648.383217592593</v>
      </c>
      <c r="X37" s="113">
        <v>22143</v>
      </c>
      <c r="Y37" s="110">
        <f t="shared" si="2"/>
        <v>9.0330156722870925E-3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02"/>
      <c r="X38" s="202"/>
      <c r="Y38" s="199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99"/>
      <c r="X39" s="199"/>
      <c r="Y39" s="199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99"/>
      <c r="X40" s="199"/>
      <c r="Y40" s="199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99"/>
      <c r="X41" s="199"/>
      <c r="Y41" s="199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61" t="s">
        <v>135</v>
      </c>
      <c r="X1" s="161" t="s">
        <v>136</v>
      </c>
      <c r="Y1" s="164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62"/>
      <c r="X2" s="162"/>
      <c r="Y2" s="165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62"/>
      <c r="X3" s="162"/>
      <c r="Y3" s="16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62"/>
      <c r="X4" s="162"/>
      <c r="Y4" s="16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63"/>
      <c r="X5" s="163"/>
      <c r="Y5" s="166"/>
    </row>
    <row r="6" spans="1:25">
      <c r="A6" s="21">
        <v>32</v>
      </c>
      <c r="T6" s="22">
        <v>31</v>
      </c>
      <c r="U6" s="23">
        <f>D6-D7</f>
        <v>-22908</v>
      </c>
      <c r="V6" s="24">
        <v>1</v>
      </c>
      <c r="W6" s="105"/>
      <c r="X6" s="104"/>
      <c r="Y6" s="106" t="e">
        <f t="shared" ref="Y6:Y34" si="0">((X6*100)/D6)-100</f>
        <v>#DIV/0!</v>
      </c>
    </row>
    <row r="7" spans="1:25">
      <c r="A7" s="16">
        <v>31</v>
      </c>
      <c r="D7">
        <v>22908</v>
      </c>
      <c r="T7" s="16">
        <v>30</v>
      </c>
      <c r="U7" s="23">
        <f>D7-D8</f>
        <v>279</v>
      </c>
      <c r="V7" s="4"/>
      <c r="W7" s="105"/>
      <c r="X7" s="104"/>
      <c r="Y7" s="106">
        <f t="shared" si="0"/>
        <v>-100</v>
      </c>
    </row>
    <row r="8" spans="1:25">
      <c r="A8" s="16">
        <v>30</v>
      </c>
      <c r="D8">
        <v>22629</v>
      </c>
      <c r="T8" s="16">
        <v>29</v>
      </c>
      <c r="U8" s="23">
        <f>D8-D9</f>
        <v>318</v>
      </c>
      <c r="V8" s="4"/>
      <c r="W8" s="105"/>
      <c r="X8" s="104"/>
      <c r="Y8" s="106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22311</v>
      </c>
      <c r="E9">
        <v>3110</v>
      </c>
      <c r="F9">
        <v>7.0391430000000001</v>
      </c>
      <c r="G9">
        <v>0</v>
      </c>
      <c r="H9">
        <v>103.27</v>
      </c>
      <c r="I9">
        <v>21.1</v>
      </c>
      <c r="J9">
        <v>1</v>
      </c>
      <c r="K9">
        <v>98.6</v>
      </c>
      <c r="L9">
        <v>1.0134000000000001</v>
      </c>
      <c r="M9">
        <v>98.271000000000001</v>
      </c>
      <c r="N9">
        <v>105.021</v>
      </c>
      <c r="O9">
        <v>98.426000000000002</v>
      </c>
      <c r="P9">
        <v>13.4</v>
      </c>
      <c r="Q9">
        <v>34.9</v>
      </c>
      <c r="R9">
        <v>16.899999999999999</v>
      </c>
      <c r="S9">
        <v>4.53</v>
      </c>
      <c r="T9" s="22">
        <v>28</v>
      </c>
      <c r="U9" s="23">
        <f t="shared" ref="U9:U36" si="1">D9-D10</f>
        <v>23</v>
      </c>
      <c r="V9" s="24">
        <v>29</v>
      </c>
      <c r="W9" s="105"/>
      <c r="X9" s="104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22288</v>
      </c>
      <c r="E10">
        <v>3106</v>
      </c>
      <c r="F10">
        <v>7.4896380000000002</v>
      </c>
      <c r="G10">
        <v>0</v>
      </c>
      <c r="H10">
        <v>102.922</v>
      </c>
      <c r="I10">
        <v>21.1</v>
      </c>
      <c r="J10">
        <v>1.9</v>
      </c>
      <c r="K10">
        <v>234.1</v>
      </c>
      <c r="L10">
        <v>1.0145</v>
      </c>
      <c r="M10">
        <v>100.40600000000001</v>
      </c>
      <c r="N10">
        <v>106.05800000000001</v>
      </c>
      <c r="O10">
        <v>104.32899999999999</v>
      </c>
      <c r="P10">
        <v>13.1</v>
      </c>
      <c r="Q10">
        <v>35.6</v>
      </c>
      <c r="R10">
        <v>16.100000000000001</v>
      </c>
      <c r="S10">
        <v>4.53</v>
      </c>
      <c r="T10" s="16">
        <v>27</v>
      </c>
      <c r="U10" s="23">
        <f t="shared" si="1"/>
        <v>44</v>
      </c>
      <c r="V10" s="16"/>
      <c r="W10" s="105"/>
      <c r="X10" s="104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22244</v>
      </c>
      <c r="E11">
        <v>3100</v>
      </c>
      <c r="F11">
        <v>7.2689079999999997</v>
      </c>
      <c r="G11">
        <v>0</v>
      </c>
      <c r="H11">
        <v>101.68600000000001</v>
      </c>
      <c r="I11">
        <v>22.8</v>
      </c>
      <c r="J11">
        <v>13.9</v>
      </c>
      <c r="K11">
        <v>1450</v>
      </c>
      <c r="L11">
        <v>1.014</v>
      </c>
      <c r="M11">
        <v>99.046000000000006</v>
      </c>
      <c r="N11">
        <v>104.76600000000001</v>
      </c>
      <c r="O11">
        <v>101.31100000000001</v>
      </c>
      <c r="P11">
        <v>14.3</v>
      </c>
      <c r="Q11">
        <v>33.799999999999997</v>
      </c>
      <c r="R11">
        <v>16.100000000000001</v>
      </c>
      <c r="S11">
        <v>4.5199999999999996</v>
      </c>
      <c r="T11" s="16">
        <v>26</v>
      </c>
      <c r="U11" s="23">
        <f t="shared" si="1"/>
        <v>300</v>
      </c>
      <c r="V11" s="16"/>
      <c r="W11" s="105"/>
      <c r="X11" s="104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21944</v>
      </c>
      <c r="E12">
        <v>3058</v>
      </c>
      <c r="F12">
        <v>7.0508280000000001</v>
      </c>
      <c r="G12">
        <v>0</v>
      </c>
      <c r="H12">
        <v>100.907</v>
      </c>
      <c r="I12">
        <v>22.2</v>
      </c>
      <c r="J12">
        <v>16</v>
      </c>
      <c r="K12">
        <v>1340.2</v>
      </c>
      <c r="L12">
        <v>1.0128999999999999</v>
      </c>
      <c r="M12">
        <v>98.227000000000004</v>
      </c>
      <c r="N12">
        <v>103.578</v>
      </c>
      <c r="O12">
        <v>99.878</v>
      </c>
      <c r="P12">
        <v>11.7</v>
      </c>
      <c r="Q12">
        <v>36.1</v>
      </c>
      <c r="R12">
        <v>20.5</v>
      </c>
      <c r="S12">
        <v>4.53</v>
      </c>
      <c r="T12" s="16">
        <v>25</v>
      </c>
      <c r="U12" s="23">
        <f t="shared" si="1"/>
        <v>338</v>
      </c>
      <c r="V12" s="16"/>
      <c r="W12" s="105"/>
      <c r="X12" s="104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21606</v>
      </c>
      <c r="E13">
        <v>3011</v>
      </c>
      <c r="F13">
        <v>7.0681159999999998</v>
      </c>
      <c r="G13">
        <v>0</v>
      </c>
      <c r="H13">
        <v>101.56100000000001</v>
      </c>
      <c r="I13">
        <v>21.6</v>
      </c>
      <c r="J13">
        <v>14.5</v>
      </c>
      <c r="K13">
        <v>378.8</v>
      </c>
      <c r="L13">
        <v>1.0129999999999999</v>
      </c>
      <c r="M13">
        <v>98.171000000000006</v>
      </c>
      <c r="N13">
        <v>103.90600000000001</v>
      </c>
      <c r="O13">
        <v>99.795000000000002</v>
      </c>
      <c r="P13">
        <v>14.5</v>
      </c>
      <c r="Q13">
        <v>33.4</v>
      </c>
      <c r="R13">
        <v>19.600000000000001</v>
      </c>
      <c r="S13">
        <v>4.53</v>
      </c>
      <c r="T13" s="16">
        <v>24</v>
      </c>
      <c r="U13" s="23">
        <f t="shared" si="1"/>
        <v>320</v>
      </c>
      <c r="V13" s="16"/>
      <c r="W13" s="105"/>
      <c r="X13" s="104"/>
      <c r="Y13" s="106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21286</v>
      </c>
      <c r="E14">
        <v>2966</v>
      </c>
      <c r="F14">
        <v>7.0707089999999999</v>
      </c>
      <c r="G14">
        <v>0</v>
      </c>
      <c r="H14">
        <v>100.46299999999999</v>
      </c>
      <c r="I14">
        <v>20.399999999999999</v>
      </c>
      <c r="J14">
        <v>13.8</v>
      </c>
      <c r="K14">
        <v>209.6</v>
      </c>
      <c r="L14">
        <v>1.0132000000000001</v>
      </c>
      <c r="M14">
        <v>97.325000000000003</v>
      </c>
      <c r="N14">
        <v>103.14700000000001</v>
      </c>
      <c r="O14">
        <v>99.376000000000005</v>
      </c>
      <c r="P14">
        <v>14.6</v>
      </c>
      <c r="Q14">
        <v>28.6</v>
      </c>
      <c r="R14">
        <v>18.3</v>
      </c>
      <c r="S14">
        <v>4.53</v>
      </c>
      <c r="T14" s="16">
        <v>23</v>
      </c>
      <c r="U14" s="23">
        <f t="shared" si="1"/>
        <v>310</v>
      </c>
      <c r="V14" s="16"/>
      <c r="W14" s="105"/>
      <c r="X14" s="104"/>
      <c r="Y14" s="106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20976</v>
      </c>
      <c r="E15">
        <v>2922</v>
      </c>
      <c r="F15">
        <v>7.0789929999999996</v>
      </c>
      <c r="G15">
        <v>0</v>
      </c>
      <c r="H15">
        <v>100.55200000000001</v>
      </c>
      <c r="I15">
        <v>21.8</v>
      </c>
      <c r="J15">
        <v>10.199999999999999</v>
      </c>
      <c r="K15">
        <v>418.3</v>
      </c>
      <c r="L15">
        <v>1.0134000000000001</v>
      </c>
      <c r="M15">
        <v>97.753</v>
      </c>
      <c r="N15">
        <v>103.10599999999999</v>
      </c>
      <c r="O15">
        <v>99.197999999999993</v>
      </c>
      <c r="P15">
        <v>17.2</v>
      </c>
      <c r="Q15">
        <v>29.1</v>
      </c>
      <c r="R15">
        <v>17.5</v>
      </c>
      <c r="S15">
        <v>4.53</v>
      </c>
      <c r="T15" s="16">
        <v>22</v>
      </c>
      <c r="U15" s="23">
        <f t="shared" si="1"/>
        <v>231</v>
      </c>
      <c r="V15" s="16"/>
      <c r="W15" s="105"/>
      <c r="X15" s="104"/>
      <c r="Y15" s="106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20745</v>
      </c>
      <c r="E16">
        <v>2890</v>
      </c>
      <c r="F16">
        <v>7.1011300000000004</v>
      </c>
      <c r="G16">
        <v>0</v>
      </c>
      <c r="H16">
        <v>103.05200000000001</v>
      </c>
      <c r="I16">
        <v>22.2</v>
      </c>
      <c r="J16">
        <v>30.8</v>
      </c>
      <c r="K16">
        <v>59.8</v>
      </c>
      <c r="L16">
        <v>1.0133000000000001</v>
      </c>
      <c r="M16">
        <v>98.599000000000004</v>
      </c>
      <c r="N16">
        <v>105.76900000000001</v>
      </c>
      <c r="O16">
        <v>99.813000000000002</v>
      </c>
      <c r="P16">
        <v>17.600000000000001</v>
      </c>
      <c r="Q16">
        <v>27</v>
      </c>
      <c r="R16">
        <v>18.399999999999999</v>
      </c>
      <c r="S16">
        <v>4.54</v>
      </c>
      <c r="T16" s="22">
        <v>21</v>
      </c>
      <c r="U16" s="23">
        <f t="shared" si="1"/>
        <v>699</v>
      </c>
      <c r="V16" s="24">
        <v>22</v>
      </c>
      <c r="W16" s="105"/>
      <c r="X16" s="104"/>
      <c r="Y16" s="106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20046</v>
      </c>
      <c r="E17">
        <v>2793</v>
      </c>
      <c r="F17">
        <v>7.2344900000000001</v>
      </c>
      <c r="G17">
        <v>0</v>
      </c>
      <c r="H17">
        <v>103.041</v>
      </c>
      <c r="I17">
        <v>21.1</v>
      </c>
      <c r="J17">
        <v>12.3</v>
      </c>
      <c r="K17">
        <v>124.2</v>
      </c>
      <c r="L17">
        <v>1.0132000000000001</v>
      </c>
      <c r="M17">
        <v>100.38800000000001</v>
      </c>
      <c r="N17">
        <v>105.145</v>
      </c>
      <c r="O17">
        <v>102.527</v>
      </c>
      <c r="P17">
        <v>13.1</v>
      </c>
      <c r="Q17">
        <v>33.9</v>
      </c>
      <c r="R17">
        <v>20.8</v>
      </c>
      <c r="S17">
        <v>4.53</v>
      </c>
      <c r="T17" s="16">
        <v>20</v>
      </c>
      <c r="U17" s="23">
        <f t="shared" si="1"/>
        <v>282</v>
      </c>
      <c r="V17" s="16"/>
      <c r="W17" s="105"/>
      <c r="X17" s="104"/>
      <c r="Y17" s="106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19764</v>
      </c>
      <c r="E18">
        <v>2754</v>
      </c>
      <c r="F18">
        <v>7.2782830000000001</v>
      </c>
      <c r="G18">
        <v>0</v>
      </c>
      <c r="H18">
        <v>101.751</v>
      </c>
      <c r="I18">
        <v>24.7</v>
      </c>
      <c r="J18">
        <v>10.8</v>
      </c>
      <c r="K18">
        <v>2108.8000000000002</v>
      </c>
      <c r="L18">
        <v>1.0136000000000001</v>
      </c>
      <c r="M18">
        <v>98.48</v>
      </c>
      <c r="N18">
        <v>104.95699999999999</v>
      </c>
      <c r="O18">
        <v>102.32</v>
      </c>
      <c r="P18">
        <v>16.100000000000001</v>
      </c>
      <c r="Q18">
        <v>38.5</v>
      </c>
      <c r="R18">
        <v>18.5</v>
      </c>
      <c r="S18">
        <v>4.54</v>
      </c>
      <c r="T18" s="16">
        <v>19</v>
      </c>
      <c r="U18" s="23">
        <f t="shared" si="1"/>
        <v>233</v>
      </c>
      <c r="V18" s="16"/>
      <c r="W18" s="105"/>
      <c r="X18" s="104"/>
      <c r="Y18" s="106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19531</v>
      </c>
      <c r="E19">
        <v>2721</v>
      </c>
      <c r="F19">
        <v>7.2196350000000002</v>
      </c>
      <c r="G19">
        <v>0</v>
      </c>
      <c r="H19">
        <v>100.56100000000001</v>
      </c>
      <c r="I19">
        <v>23</v>
      </c>
      <c r="J19">
        <v>10.8</v>
      </c>
      <c r="K19">
        <v>1599.4</v>
      </c>
      <c r="L19">
        <v>1.0137</v>
      </c>
      <c r="M19">
        <v>98.221999999999994</v>
      </c>
      <c r="N19">
        <v>102.807</v>
      </c>
      <c r="O19">
        <v>101.114</v>
      </c>
      <c r="P19">
        <v>12.5</v>
      </c>
      <c r="Q19">
        <v>34</v>
      </c>
      <c r="R19">
        <v>17.399999999999999</v>
      </c>
      <c r="S19">
        <v>4.53</v>
      </c>
      <c r="T19" s="16">
        <v>18</v>
      </c>
      <c r="U19" s="23">
        <f t="shared" si="1"/>
        <v>233</v>
      </c>
      <c r="V19" s="16"/>
      <c r="W19" s="105"/>
      <c r="X19" s="104"/>
      <c r="Y19" s="106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19298</v>
      </c>
      <c r="E20">
        <v>2688</v>
      </c>
      <c r="F20">
        <v>7.0545349999999996</v>
      </c>
      <c r="G20">
        <v>0</v>
      </c>
      <c r="H20">
        <v>100.902</v>
      </c>
      <c r="I20">
        <v>23.3</v>
      </c>
      <c r="J20">
        <v>15.7</v>
      </c>
      <c r="K20">
        <v>968.4</v>
      </c>
      <c r="L20">
        <v>1.0130999999999999</v>
      </c>
      <c r="M20">
        <v>98.278999999999996</v>
      </c>
      <c r="N20">
        <v>102.741</v>
      </c>
      <c r="O20">
        <v>99.305999999999997</v>
      </c>
      <c r="P20">
        <v>16.3</v>
      </c>
      <c r="Q20">
        <v>34.200000000000003</v>
      </c>
      <c r="R20">
        <v>18.8</v>
      </c>
      <c r="S20">
        <v>4.54</v>
      </c>
      <c r="T20" s="16">
        <v>17</v>
      </c>
      <c r="U20" s="23">
        <f t="shared" si="1"/>
        <v>349</v>
      </c>
      <c r="V20" s="16"/>
      <c r="W20" s="105"/>
      <c r="X20" s="104"/>
      <c r="Y20" s="106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18949</v>
      </c>
      <c r="E21">
        <v>2639</v>
      </c>
      <c r="F21">
        <v>7.2167149999999998</v>
      </c>
      <c r="G21">
        <v>0</v>
      </c>
      <c r="H21">
        <v>104.366</v>
      </c>
      <c r="I21">
        <v>22.7</v>
      </c>
      <c r="J21">
        <v>1</v>
      </c>
      <c r="K21">
        <v>13.2</v>
      </c>
      <c r="L21">
        <v>1.0138</v>
      </c>
      <c r="M21">
        <v>100.185</v>
      </c>
      <c r="N21">
        <v>106.566</v>
      </c>
      <c r="O21">
        <v>100.736</v>
      </c>
      <c r="P21">
        <v>15.2</v>
      </c>
      <c r="Q21">
        <v>34.5</v>
      </c>
      <c r="R21">
        <v>16.5</v>
      </c>
      <c r="S21">
        <v>4.54</v>
      </c>
      <c r="T21" s="16">
        <v>16</v>
      </c>
      <c r="U21" s="23">
        <f t="shared" si="1"/>
        <v>23</v>
      </c>
      <c r="V21" s="16"/>
      <c r="W21" s="105"/>
      <c r="X21" s="104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18926</v>
      </c>
      <c r="E22">
        <v>2636</v>
      </c>
      <c r="F22">
        <v>7.646134</v>
      </c>
      <c r="G22">
        <v>0</v>
      </c>
      <c r="H22">
        <v>105.32899999999999</v>
      </c>
      <c r="I22">
        <v>21.4</v>
      </c>
      <c r="J22">
        <v>1.1000000000000001</v>
      </c>
      <c r="K22">
        <v>1195.5999999999999</v>
      </c>
      <c r="L22">
        <v>1.0149999999999999</v>
      </c>
      <c r="M22">
        <v>101.733</v>
      </c>
      <c r="N22">
        <v>107.06699999999999</v>
      </c>
      <c r="O22">
        <v>106.10599999999999</v>
      </c>
      <c r="P22">
        <v>11.4</v>
      </c>
      <c r="Q22">
        <v>36.5</v>
      </c>
      <c r="R22">
        <v>15.1</v>
      </c>
      <c r="S22">
        <v>4.53</v>
      </c>
      <c r="T22" s="16">
        <v>15</v>
      </c>
      <c r="U22" s="23">
        <f t="shared" si="1"/>
        <v>13</v>
      </c>
      <c r="V22" s="16"/>
      <c r="W22" s="105"/>
      <c r="X22" s="104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18913</v>
      </c>
      <c r="E23">
        <v>2634</v>
      </c>
      <c r="F23">
        <v>7.3460089999999996</v>
      </c>
      <c r="G23">
        <v>0</v>
      </c>
      <c r="H23">
        <v>104.215</v>
      </c>
      <c r="I23">
        <v>21.3</v>
      </c>
      <c r="J23">
        <v>0.2</v>
      </c>
      <c r="K23">
        <v>35.9</v>
      </c>
      <c r="L23">
        <v>1.0142</v>
      </c>
      <c r="M23">
        <v>102.295</v>
      </c>
      <c r="N23">
        <v>105.776</v>
      </c>
      <c r="O23">
        <v>102.29600000000001</v>
      </c>
      <c r="P23">
        <v>12.3</v>
      </c>
      <c r="Q23">
        <v>34.1</v>
      </c>
      <c r="R23">
        <v>15.9</v>
      </c>
      <c r="S23">
        <v>4.54</v>
      </c>
      <c r="T23" s="22">
        <v>14</v>
      </c>
      <c r="U23" s="23">
        <f t="shared" si="1"/>
        <v>6</v>
      </c>
      <c r="V23" s="24">
        <v>15</v>
      </c>
      <c r="W23" s="105"/>
      <c r="X23" s="104"/>
      <c r="Y23" s="106">
        <f t="shared" si="0"/>
        <v>-100</v>
      </c>
    </row>
    <row r="24" spans="1:25">
      <c r="A24" s="16">
        <v>14</v>
      </c>
      <c r="B24" t="s">
        <v>185</v>
      </c>
      <c r="C24" t="s">
        <v>13</v>
      </c>
      <c r="D24">
        <v>18907</v>
      </c>
      <c r="E24">
        <v>2633</v>
      </c>
      <c r="F24">
        <v>7.4052759999999997</v>
      </c>
      <c r="G24">
        <v>0</v>
      </c>
      <c r="H24">
        <v>103.779</v>
      </c>
      <c r="I24">
        <v>22.1</v>
      </c>
      <c r="J24">
        <v>1.4</v>
      </c>
      <c r="K24">
        <v>59.2</v>
      </c>
      <c r="L24">
        <v>1.014</v>
      </c>
      <c r="M24">
        <v>100.94199999999999</v>
      </c>
      <c r="N24">
        <v>105.666</v>
      </c>
      <c r="O24">
        <v>103.834</v>
      </c>
      <c r="P24">
        <v>15.8</v>
      </c>
      <c r="Q24">
        <v>34.799999999999997</v>
      </c>
      <c r="R24">
        <v>17.899999999999999</v>
      </c>
      <c r="S24">
        <v>4.55</v>
      </c>
      <c r="T24" s="16">
        <v>13</v>
      </c>
      <c r="U24" s="23">
        <f>D24-D25</f>
        <v>31</v>
      </c>
      <c r="V24" s="16"/>
      <c r="W24" s="105"/>
      <c r="X24" s="104"/>
      <c r="Y24" s="106">
        <f t="shared" si="0"/>
        <v>-100</v>
      </c>
    </row>
    <row r="25" spans="1:25">
      <c r="A25" s="16">
        <v>13</v>
      </c>
      <c r="B25" t="s">
        <v>186</v>
      </c>
      <c r="C25" t="s">
        <v>13</v>
      </c>
      <c r="D25">
        <v>18876</v>
      </c>
      <c r="E25">
        <v>2629</v>
      </c>
      <c r="F25">
        <v>7.3719210000000004</v>
      </c>
      <c r="G25">
        <v>0</v>
      </c>
      <c r="H25">
        <v>102.724</v>
      </c>
      <c r="I25">
        <v>22.1</v>
      </c>
      <c r="J25">
        <v>13.9</v>
      </c>
      <c r="K25">
        <v>84.9</v>
      </c>
      <c r="L25">
        <v>1.0142</v>
      </c>
      <c r="M25">
        <v>98.96</v>
      </c>
      <c r="N25">
        <v>105.499</v>
      </c>
      <c r="O25">
        <v>102.7</v>
      </c>
      <c r="P25">
        <v>15</v>
      </c>
      <c r="Q25">
        <v>31.9</v>
      </c>
      <c r="R25">
        <v>16.100000000000001</v>
      </c>
      <c r="S25">
        <v>4.54</v>
      </c>
      <c r="T25" s="16">
        <v>12</v>
      </c>
      <c r="U25" s="23">
        <f t="shared" si="1"/>
        <v>316</v>
      </c>
      <c r="V25" s="16"/>
      <c r="W25" s="105"/>
      <c r="X25" s="104"/>
      <c r="Y25" s="106">
        <f t="shared" si="0"/>
        <v>-100</v>
      </c>
    </row>
    <row r="26" spans="1:25">
      <c r="A26" s="16">
        <v>12</v>
      </c>
      <c r="B26" t="s">
        <v>187</v>
      </c>
      <c r="C26" t="s">
        <v>13</v>
      </c>
      <c r="D26">
        <v>18560</v>
      </c>
      <c r="E26">
        <v>2585</v>
      </c>
      <c r="F26">
        <v>7.1902609999999996</v>
      </c>
      <c r="G26">
        <v>0</v>
      </c>
      <c r="H26">
        <v>101.20399999999999</v>
      </c>
      <c r="I26">
        <v>22.4</v>
      </c>
      <c r="J26">
        <v>12.8</v>
      </c>
      <c r="K26">
        <v>4125.8999999999996</v>
      </c>
      <c r="L26">
        <v>1.0138</v>
      </c>
      <c r="M26">
        <v>98.253</v>
      </c>
      <c r="N26">
        <v>104.419</v>
      </c>
      <c r="O26">
        <v>100.32599999999999</v>
      </c>
      <c r="P26">
        <v>12.1</v>
      </c>
      <c r="Q26">
        <v>36.9</v>
      </c>
      <c r="R26">
        <v>16.399999999999999</v>
      </c>
      <c r="S26">
        <v>4.54</v>
      </c>
      <c r="T26" s="16">
        <v>11</v>
      </c>
      <c r="U26" s="23">
        <f t="shared" si="1"/>
        <v>266</v>
      </c>
      <c r="V26" s="16"/>
      <c r="W26" s="105"/>
      <c r="X26" s="104"/>
      <c r="Y26" s="106">
        <f t="shared" si="0"/>
        <v>-100</v>
      </c>
    </row>
    <row r="27" spans="1:25">
      <c r="A27" s="16">
        <v>11</v>
      </c>
      <c r="B27" t="s">
        <v>188</v>
      </c>
      <c r="C27" t="s">
        <v>13</v>
      </c>
      <c r="D27">
        <v>18294</v>
      </c>
      <c r="E27">
        <v>2548</v>
      </c>
      <c r="F27">
        <v>7.2635019999999999</v>
      </c>
      <c r="G27">
        <v>0</v>
      </c>
      <c r="H27">
        <v>101.633</v>
      </c>
      <c r="I27">
        <v>21.9</v>
      </c>
      <c r="J27">
        <v>11.6</v>
      </c>
      <c r="K27">
        <v>81.3</v>
      </c>
      <c r="L27">
        <v>1.0137</v>
      </c>
      <c r="M27">
        <v>97.647999999999996</v>
      </c>
      <c r="N27">
        <v>104.627</v>
      </c>
      <c r="O27">
        <v>101.877</v>
      </c>
      <c r="P27">
        <v>13.7</v>
      </c>
      <c r="Q27">
        <v>32.799999999999997</v>
      </c>
      <c r="R27">
        <v>17.899999999999999</v>
      </c>
      <c r="S27">
        <v>4.54</v>
      </c>
      <c r="T27" s="16">
        <v>10</v>
      </c>
      <c r="U27" s="23">
        <f t="shared" si="1"/>
        <v>250</v>
      </c>
      <c r="V27" s="16"/>
      <c r="W27" s="105"/>
      <c r="X27" s="104"/>
      <c r="Y27" s="106">
        <f t="shared" si="0"/>
        <v>-100</v>
      </c>
    </row>
    <row r="28" spans="1:25">
      <c r="A28" s="16">
        <v>10</v>
      </c>
      <c r="B28" t="s">
        <v>189</v>
      </c>
      <c r="C28" t="s">
        <v>13</v>
      </c>
      <c r="D28">
        <v>18044</v>
      </c>
      <c r="E28">
        <v>2513</v>
      </c>
      <c r="F28">
        <v>7.0923590000000001</v>
      </c>
      <c r="G28">
        <v>0</v>
      </c>
      <c r="H28">
        <v>101.07</v>
      </c>
      <c r="I28">
        <v>23.4</v>
      </c>
      <c r="J28">
        <v>12.3</v>
      </c>
      <c r="K28">
        <v>116.9</v>
      </c>
      <c r="L28">
        <v>1.0129999999999999</v>
      </c>
      <c r="M28">
        <v>97.888000000000005</v>
      </c>
      <c r="N28">
        <v>103.542</v>
      </c>
      <c r="O28">
        <v>100.48</v>
      </c>
      <c r="P28">
        <v>15.4</v>
      </c>
      <c r="Q28">
        <v>38.799999999999997</v>
      </c>
      <c r="R28">
        <v>20.6</v>
      </c>
      <c r="S28">
        <v>4.55</v>
      </c>
      <c r="T28" s="16">
        <v>9</v>
      </c>
      <c r="U28" s="23">
        <f t="shared" si="1"/>
        <v>281</v>
      </c>
      <c r="V28" s="16"/>
      <c r="W28" s="105"/>
      <c r="X28" s="104"/>
      <c r="Y28" s="106">
        <f t="shared" si="0"/>
        <v>-100</v>
      </c>
    </row>
    <row r="29" spans="1:25">
      <c r="A29" s="16">
        <v>9</v>
      </c>
      <c r="B29" t="s">
        <v>190</v>
      </c>
      <c r="C29" t="s">
        <v>13</v>
      </c>
      <c r="D29">
        <v>17763</v>
      </c>
      <c r="E29">
        <v>2474</v>
      </c>
      <c r="F29">
        <v>7.2827789999999997</v>
      </c>
      <c r="G29">
        <v>0</v>
      </c>
      <c r="H29">
        <v>101.327</v>
      </c>
      <c r="I29">
        <v>21.4</v>
      </c>
      <c r="J29">
        <v>13.3</v>
      </c>
      <c r="K29">
        <v>61.7</v>
      </c>
      <c r="L29">
        <v>1.0138</v>
      </c>
      <c r="M29">
        <v>98.275999999999996</v>
      </c>
      <c r="N29">
        <v>104.11</v>
      </c>
      <c r="O29">
        <v>101.913</v>
      </c>
      <c r="P29">
        <v>14.5</v>
      </c>
      <c r="Q29">
        <v>30.3</v>
      </c>
      <c r="R29">
        <v>17.2</v>
      </c>
      <c r="S29">
        <v>4.55</v>
      </c>
      <c r="T29" s="16">
        <v>8</v>
      </c>
      <c r="U29" s="23">
        <f t="shared" si="1"/>
        <v>304</v>
      </c>
      <c r="V29" s="16"/>
      <c r="W29" s="105">
        <v>41891.383379629631</v>
      </c>
      <c r="X29" s="104">
        <v>17763</v>
      </c>
      <c r="Y29" s="106">
        <f t="shared" si="0"/>
        <v>0</v>
      </c>
    </row>
    <row r="30" spans="1:25" s="25" customFormat="1">
      <c r="A30" s="21">
        <v>8</v>
      </c>
      <c r="B30" t="s">
        <v>146</v>
      </c>
      <c r="C30" t="s">
        <v>13</v>
      </c>
      <c r="D30">
        <v>17459</v>
      </c>
      <c r="E30">
        <v>2431</v>
      </c>
      <c r="F30">
        <v>7.268262</v>
      </c>
      <c r="G30">
        <v>0</v>
      </c>
      <c r="H30">
        <v>104.16</v>
      </c>
      <c r="I30">
        <v>21.8</v>
      </c>
      <c r="J30">
        <v>0.8</v>
      </c>
      <c r="K30">
        <v>4.2</v>
      </c>
      <c r="L30">
        <v>1.0141</v>
      </c>
      <c r="M30">
        <v>99.399000000000001</v>
      </c>
      <c r="N30">
        <v>106.072</v>
      </c>
      <c r="O30">
        <v>101.089</v>
      </c>
      <c r="P30">
        <v>12.6</v>
      </c>
      <c r="Q30">
        <v>34.799999999999997</v>
      </c>
      <c r="R30">
        <v>15.5</v>
      </c>
      <c r="S30">
        <v>4.55</v>
      </c>
      <c r="T30" s="22">
        <v>7</v>
      </c>
      <c r="U30" s="23">
        <f t="shared" si="1"/>
        <v>21</v>
      </c>
      <c r="V30" s="24">
        <v>8</v>
      </c>
      <c r="W30" s="105">
        <v>41860.386967592596</v>
      </c>
      <c r="X30" s="104">
        <v>17458</v>
      </c>
      <c r="Y30" s="106">
        <f t="shared" si="0"/>
        <v>-5.7277049086366105E-3</v>
      </c>
    </row>
    <row r="31" spans="1:25">
      <c r="A31" s="16">
        <v>7</v>
      </c>
      <c r="B31" t="s">
        <v>147</v>
      </c>
      <c r="C31" t="s">
        <v>13</v>
      </c>
      <c r="D31">
        <v>17438</v>
      </c>
      <c r="E31">
        <v>2428</v>
      </c>
      <c r="F31">
        <v>7.5443889999999998</v>
      </c>
      <c r="G31">
        <v>0</v>
      </c>
      <c r="H31">
        <v>104.34699999999999</v>
      </c>
      <c r="I31">
        <v>21.7</v>
      </c>
      <c r="J31">
        <v>5.7</v>
      </c>
      <c r="K31">
        <v>338.9</v>
      </c>
      <c r="L31">
        <v>1.0147999999999999</v>
      </c>
      <c r="M31">
        <v>103.05500000000001</v>
      </c>
      <c r="N31">
        <v>105.84</v>
      </c>
      <c r="O31">
        <v>104.595</v>
      </c>
      <c r="P31">
        <v>10.6</v>
      </c>
      <c r="Q31">
        <v>34.5</v>
      </c>
      <c r="R31">
        <v>14.8</v>
      </c>
      <c r="S31">
        <v>4.55</v>
      </c>
      <c r="T31" s="16">
        <v>6</v>
      </c>
      <c r="U31" s="23">
        <f t="shared" si="1"/>
        <v>126</v>
      </c>
      <c r="V31" s="5"/>
      <c r="W31" s="105">
        <v>41829.387199074074</v>
      </c>
      <c r="X31" s="104">
        <v>17438</v>
      </c>
      <c r="Y31" s="106">
        <f t="shared" si="0"/>
        <v>0</v>
      </c>
    </row>
    <row r="32" spans="1:25">
      <c r="A32" s="16">
        <v>6</v>
      </c>
      <c r="B32" t="s">
        <v>148</v>
      </c>
      <c r="C32" t="s">
        <v>13</v>
      </c>
      <c r="D32">
        <v>17312</v>
      </c>
      <c r="E32">
        <v>2411</v>
      </c>
      <c r="F32">
        <v>7.3705670000000003</v>
      </c>
      <c r="G32">
        <v>0</v>
      </c>
      <c r="H32">
        <v>101.90900000000001</v>
      </c>
      <c r="I32">
        <v>20.399999999999999</v>
      </c>
      <c r="J32">
        <v>9.1999999999999993</v>
      </c>
      <c r="K32">
        <v>60.8</v>
      </c>
      <c r="L32">
        <v>1.0139</v>
      </c>
      <c r="M32">
        <v>99.373000000000005</v>
      </c>
      <c r="N32">
        <v>104.223</v>
      </c>
      <c r="O32">
        <v>103.58</v>
      </c>
      <c r="P32">
        <v>13.4</v>
      </c>
      <c r="Q32">
        <v>28.8</v>
      </c>
      <c r="R32">
        <v>18.5</v>
      </c>
      <c r="S32">
        <v>4.55</v>
      </c>
      <c r="T32" s="16">
        <v>5</v>
      </c>
      <c r="U32" s="23">
        <f t="shared" si="1"/>
        <v>208</v>
      </c>
      <c r="V32" s="5"/>
      <c r="W32" s="105">
        <v>41799.390138888892</v>
      </c>
      <c r="X32" s="104">
        <v>17313</v>
      </c>
      <c r="Y32" s="106">
        <f t="shared" si="0"/>
        <v>5.7763401109127699E-3</v>
      </c>
    </row>
    <row r="33" spans="1:25">
      <c r="A33" s="16">
        <v>5</v>
      </c>
      <c r="B33" t="s">
        <v>149</v>
      </c>
      <c r="C33" t="s">
        <v>13</v>
      </c>
      <c r="D33">
        <v>17104</v>
      </c>
      <c r="E33">
        <v>2382</v>
      </c>
      <c r="F33">
        <v>7.2967040000000001</v>
      </c>
      <c r="G33">
        <v>0</v>
      </c>
      <c r="H33">
        <v>100.863</v>
      </c>
      <c r="I33">
        <v>20.6</v>
      </c>
      <c r="J33">
        <v>10.6</v>
      </c>
      <c r="K33">
        <v>199.1</v>
      </c>
      <c r="L33">
        <v>1.0139</v>
      </c>
      <c r="M33">
        <v>97.738</v>
      </c>
      <c r="N33">
        <v>103.104</v>
      </c>
      <c r="O33">
        <v>101.95399999999999</v>
      </c>
      <c r="P33">
        <v>15</v>
      </c>
      <c r="Q33">
        <v>31.4</v>
      </c>
      <c r="R33">
        <v>16.8</v>
      </c>
      <c r="S33">
        <v>4.5599999999999996</v>
      </c>
      <c r="T33" s="16">
        <v>4</v>
      </c>
      <c r="U33" s="23">
        <f t="shared" si="1"/>
        <v>242</v>
      </c>
      <c r="V33" s="5"/>
      <c r="W33" s="105">
        <v>41768.391250000001</v>
      </c>
      <c r="X33" s="104">
        <v>17104</v>
      </c>
      <c r="Y33" s="106">
        <f t="shared" si="0"/>
        <v>0</v>
      </c>
    </row>
    <row r="34" spans="1:25">
      <c r="A34" s="16">
        <v>4</v>
      </c>
      <c r="B34" t="s">
        <v>150</v>
      </c>
      <c r="C34" t="s">
        <v>13</v>
      </c>
      <c r="D34">
        <v>16862</v>
      </c>
      <c r="E34">
        <v>2348</v>
      </c>
      <c r="F34">
        <v>7.0196810000000003</v>
      </c>
      <c r="G34">
        <v>0</v>
      </c>
      <c r="H34">
        <v>101.044</v>
      </c>
      <c r="I34">
        <v>19.399999999999999</v>
      </c>
      <c r="J34">
        <v>12.9</v>
      </c>
      <c r="K34">
        <v>61.5</v>
      </c>
      <c r="L34">
        <v>1.0133000000000001</v>
      </c>
      <c r="M34">
        <v>98.037999999999997</v>
      </c>
      <c r="N34">
        <v>103.59</v>
      </c>
      <c r="O34">
        <v>98.311000000000007</v>
      </c>
      <c r="P34">
        <v>15.6</v>
      </c>
      <c r="Q34">
        <v>26.4</v>
      </c>
      <c r="R34">
        <v>17.3</v>
      </c>
      <c r="S34">
        <v>4.5599999999999996</v>
      </c>
      <c r="T34" s="16">
        <v>3</v>
      </c>
      <c r="U34" s="23">
        <f t="shared" si="1"/>
        <v>292</v>
      </c>
      <c r="V34" s="5"/>
      <c r="W34" s="105">
        <v>41738.384976851848</v>
      </c>
      <c r="X34" s="104">
        <v>16862</v>
      </c>
      <c r="Y34" s="106">
        <f t="shared" si="0"/>
        <v>0</v>
      </c>
    </row>
    <row r="35" spans="1:25">
      <c r="A35" s="16">
        <v>3</v>
      </c>
      <c r="B35" t="s">
        <v>151</v>
      </c>
      <c r="C35" t="s">
        <v>13</v>
      </c>
      <c r="D35">
        <v>16570</v>
      </c>
      <c r="E35">
        <v>2307</v>
      </c>
      <c r="F35">
        <v>6.9947559999999998</v>
      </c>
      <c r="G35">
        <v>0</v>
      </c>
      <c r="H35">
        <v>102.337</v>
      </c>
      <c r="I35">
        <v>21.4</v>
      </c>
      <c r="J35">
        <v>10.1</v>
      </c>
      <c r="K35">
        <v>166.5</v>
      </c>
      <c r="L35">
        <v>1.0127999999999999</v>
      </c>
      <c r="M35">
        <v>98.918999999999997</v>
      </c>
      <c r="N35">
        <v>104.568</v>
      </c>
      <c r="O35">
        <v>98.918999999999997</v>
      </c>
      <c r="P35">
        <v>15.3</v>
      </c>
      <c r="Q35">
        <v>33.5</v>
      </c>
      <c r="R35">
        <v>20</v>
      </c>
      <c r="S35">
        <v>4.5599999999999996</v>
      </c>
      <c r="T35" s="16">
        <v>2</v>
      </c>
      <c r="U35" s="23">
        <f t="shared" si="1"/>
        <v>232</v>
      </c>
      <c r="V35" s="5"/>
      <c r="W35" s="105">
        <v>41707.406956018516</v>
      </c>
      <c r="X35" s="104">
        <v>16569</v>
      </c>
      <c r="Y35" s="106">
        <f>((X35*100)/D35)-100</f>
        <v>-6.0350030175015945E-3</v>
      </c>
    </row>
    <row r="36" spans="1:25">
      <c r="A36" s="16">
        <v>2</v>
      </c>
      <c r="B36" t="s">
        <v>152</v>
      </c>
      <c r="C36" t="s">
        <v>13</v>
      </c>
      <c r="D36">
        <v>16338</v>
      </c>
      <c r="E36">
        <v>2274</v>
      </c>
      <c r="F36">
        <v>7.2751089999999996</v>
      </c>
      <c r="G36">
        <v>0</v>
      </c>
      <c r="H36">
        <v>101.633</v>
      </c>
      <c r="I36">
        <v>23.1</v>
      </c>
      <c r="J36">
        <v>11.3</v>
      </c>
      <c r="K36">
        <v>261</v>
      </c>
      <c r="L36">
        <v>1.0137</v>
      </c>
      <c r="M36">
        <v>98.662999999999997</v>
      </c>
      <c r="N36">
        <v>103.98099999999999</v>
      </c>
      <c r="O36">
        <v>102.02200000000001</v>
      </c>
      <c r="P36">
        <v>14.6</v>
      </c>
      <c r="Q36">
        <v>34</v>
      </c>
      <c r="R36">
        <v>17.8</v>
      </c>
      <c r="S36">
        <v>4.5599999999999996</v>
      </c>
      <c r="T36" s="16">
        <v>1</v>
      </c>
      <c r="U36" s="23">
        <f t="shared" si="1"/>
        <v>256</v>
      </c>
      <c r="V36" s="5"/>
      <c r="W36" s="105">
        <v>41679.392870370371</v>
      </c>
      <c r="X36" s="104">
        <v>16338</v>
      </c>
      <c r="Y36" s="106">
        <f t="shared" ref="Y36:Y37" si="2">((X36*100)/D36)-100</f>
        <v>0</v>
      </c>
    </row>
    <row r="37" spans="1:25">
      <c r="A37" s="16">
        <v>1</v>
      </c>
      <c r="B37" t="s">
        <v>138</v>
      </c>
      <c r="C37" t="s">
        <v>13</v>
      </c>
      <c r="D37">
        <v>16082</v>
      </c>
      <c r="E37">
        <v>2239</v>
      </c>
      <c r="F37">
        <v>7.2904669999999996</v>
      </c>
      <c r="G37">
        <v>0</v>
      </c>
      <c r="H37">
        <v>103.846</v>
      </c>
      <c r="I37">
        <v>24.5</v>
      </c>
      <c r="J37">
        <v>0.7</v>
      </c>
      <c r="K37">
        <v>5.9</v>
      </c>
      <c r="L37">
        <v>1.0139</v>
      </c>
      <c r="M37">
        <v>100.611</v>
      </c>
      <c r="N37">
        <v>105.739</v>
      </c>
      <c r="O37">
        <v>102.003</v>
      </c>
      <c r="P37">
        <v>12.8</v>
      </c>
      <c r="Q37">
        <v>41.8</v>
      </c>
      <c r="R37">
        <v>17.2</v>
      </c>
      <c r="S37">
        <v>4.5599999999999996</v>
      </c>
      <c r="T37" s="1"/>
      <c r="U37" s="26"/>
      <c r="V37" s="5"/>
      <c r="W37" s="105">
        <v>41648.382870370369</v>
      </c>
      <c r="X37" s="104">
        <v>16082</v>
      </c>
      <c r="Y37" s="106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80"/>
      <c r="X38" s="181"/>
      <c r="Y38" s="18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80"/>
      <c r="X39" s="181"/>
      <c r="Y39" s="18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80"/>
      <c r="X40" s="181"/>
      <c r="Y40" s="18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83"/>
      <c r="X41" s="184"/>
      <c r="Y41" s="185"/>
    </row>
    <row r="42" spans="1:25">
      <c r="D42" s="32"/>
      <c r="E42" s="32"/>
      <c r="N42" s="32"/>
    </row>
  </sheetData>
  <mergeCells count="4">
    <mergeCell ref="W38:Y41"/>
    <mergeCell ref="Y1:Y5"/>
    <mergeCell ref="X1:X5"/>
    <mergeCell ref="W1:W5"/>
  </mergeCells>
  <pageMargins left="0.7" right="0.7" top="0.75" bottom="0.75" header="0.3" footer="0.3"/>
  <pageSetup scale="3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61" t="s">
        <v>135</v>
      </c>
      <c r="X1" s="161" t="s">
        <v>136</v>
      </c>
      <c r="Y1" s="164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62"/>
      <c r="X2" s="162"/>
      <c r="Y2" s="165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62"/>
      <c r="X3" s="162"/>
      <c r="Y3" s="16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62"/>
      <c r="X4" s="162"/>
      <c r="Y4" s="16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63"/>
      <c r="X5" s="163"/>
      <c r="Y5" s="166"/>
    </row>
    <row r="6" spans="1:25">
      <c r="A6" s="21">
        <v>32</v>
      </c>
      <c r="T6" s="22">
        <v>31</v>
      </c>
      <c r="U6" s="23">
        <f>D6-D7</f>
        <v>-343685</v>
      </c>
      <c r="V6" s="24">
        <v>1</v>
      </c>
      <c r="W6" s="107"/>
      <c r="X6" s="103"/>
      <c r="Y6" s="106" t="e">
        <f t="shared" ref="Y6:Y34" si="0">((X6*100)/D6)-100</f>
        <v>#DIV/0!</v>
      </c>
    </row>
    <row r="7" spans="1:25">
      <c r="A7" s="16">
        <v>31</v>
      </c>
      <c r="D7">
        <v>343685</v>
      </c>
      <c r="T7" s="16">
        <v>30</v>
      </c>
      <c r="U7" s="23">
        <f>D7-D8</f>
        <v>3586</v>
      </c>
      <c r="V7" s="4"/>
      <c r="W7" s="103"/>
      <c r="X7" s="103"/>
      <c r="Y7" s="106">
        <f t="shared" si="0"/>
        <v>-100</v>
      </c>
    </row>
    <row r="8" spans="1:25">
      <c r="A8" s="16">
        <v>30</v>
      </c>
      <c r="D8">
        <v>340099</v>
      </c>
      <c r="T8" s="16">
        <v>29</v>
      </c>
      <c r="U8" s="23">
        <f>D8-D9</f>
        <v>2771</v>
      </c>
      <c r="V8" s="4"/>
      <c r="W8" s="103"/>
      <c r="X8" s="103"/>
      <c r="Y8" s="106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337328</v>
      </c>
      <c r="E9">
        <v>165345</v>
      </c>
      <c r="F9">
        <v>6.9221149999999998</v>
      </c>
      <c r="G9">
        <v>0</v>
      </c>
      <c r="H9">
        <v>103.18600000000001</v>
      </c>
      <c r="I9">
        <v>21.1</v>
      </c>
      <c r="J9">
        <v>5.8</v>
      </c>
      <c r="K9">
        <v>146.5</v>
      </c>
      <c r="L9">
        <v>1.0125999999999999</v>
      </c>
      <c r="M9">
        <v>97.89</v>
      </c>
      <c r="N9">
        <v>105.00700000000001</v>
      </c>
      <c r="O9">
        <v>98.138000000000005</v>
      </c>
      <c r="P9">
        <v>14.2</v>
      </c>
      <c r="Q9">
        <v>32.9</v>
      </c>
      <c r="R9">
        <v>20.7</v>
      </c>
      <c r="S9">
        <v>5.28</v>
      </c>
      <c r="T9" s="22">
        <v>28</v>
      </c>
      <c r="U9" s="23">
        <f t="shared" ref="U9:U36" si="1">D9-D10</f>
        <v>132</v>
      </c>
      <c r="V9" s="24">
        <v>29</v>
      </c>
      <c r="W9" s="103"/>
      <c r="X9" s="103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337196</v>
      </c>
      <c r="E10">
        <v>165326</v>
      </c>
      <c r="F10">
        <v>7.5117380000000002</v>
      </c>
      <c r="G10">
        <v>0</v>
      </c>
      <c r="H10">
        <v>102.83799999999999</v>
      </c>
      <c r="I10">
        <v>20.7</v>
      </c>
      <c r="J10">
        <v>15.6</v>
      </c>
      <c r="K10">
        <v>136.69999999999999</v>
      </c>
      <c r="L10">
        <v>1.0145999999999999</v>
      </c>
      <c r="M10">
        <v>100.185</v>
      </c>
      <c r="N10">
        <v>106.123</v>
      </c>
      <c r="O10">
        <v>104.32599999999999</v>
      </c>
      <c r="P10">
        <v>14.1</v>
      </c>
      <c r="Q10">
        <v>30.8</v>
      </c>
      <c r="R10">
        <v>15.3</v>
      </c>
      <c r="S10">
        <v>5.28</v>
      </c>
      <c r="T10" s="16">
        <v>27</v>
      </c>
      <c r="U10" s="23">
        <f t="shared" si="1"/>
        <v>341</v>
      </c>
      <c r="V10" s="16"/>
      <c r="W10" s="103"/>
      <c r="X10" s="103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336855</v>
      </c>
      <c r="E11">
        <v>165278</v>
      </c>
      <c r="F11">
        <v>7.2038779999999996</v>
      </c>
      <c r="G11">
        <v>0</v>
      </c>
      <c r="H11">
        <v>101.56100000000001</v>
      </c>
      <c r="I11">
        <v>22.4</v>
      </c>
      <c r="J11">
        <v>42.4</v>
      </c>
      <c r="K11">
        <v>138.30000000000001</v>
      </c>
      <c r="L11">
        <v>1.0135000000000001</v>
      </c>
      <c r="M11">
        <v>98.742999999999995</v>
      </c>
      <c r="N11">
        <v>104.758</v>
      </c>
      <c r="O11">
        <v>101.145</v>
      </c>
      <c r="P11">
        <v>17.2</v>
      </c>
      <c r="Q11">
        <v>30.7</v>
      </c>
      <c r="R11">
        <v>18.100000000000001</v>
      </c>
      <c r="S11">
        <v>5.28</v>
      </c>
      <c r="T11" s="16">
        <v>26</v>
      </c>
      <c r="U11" s="23">
        <f t="shared" si="1"/>
        <v>938</v>
      </c>
      <c r="V11" s="16"/>
      <c r="W11" s="103"/>
      <c r="X11" s="103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335917</v>
      </c>
      <c r="E12">
        <v>165146</v>
      </c>
      <c r="F12">
        <v>7.0619290000000001</v>
      </c>
      <c r="G12">
        <v>0</v>
      </c>
      <c r="H12">
        <v>100.71299999999999</v>
      </c>
      <c r="I12">
        <v>22.3</v>
      </c>
      <c r="J12">
        <v>70.400000000000006</v>
      </c>
      <c r="K12">
        <v>224.8</v>
      </c>
      <c r="L12">
        <v>1.0129999999999999</v>
      </c>
      <c r="M12">
        <v>97.974999999999994</v>
      </c>
      <c r="N12">
        <v>103.538</v>
      </c>
      <c r="O12">
        <v>99.736000000000004</v>
      </c>
      <c r="P12">
        <v>16</v>
      </c>
      <c r="Q12">
        <v>30.3</v>
      </c>
      <c r="R12">
        <v>19.7</v>
      </c>
      <c r="S12">
        <v>5.28</v>
      </c>
      <c r="T12" s="16">
        <v>25</v>
      </c>
      <c r="U12" s="23">
        <f t="shared" si="1"/>
        <v>1638</v>
      </c>
      <c r="V12" s="16"/>
      <c r="W12" s="103"/>
      <c r="X12" s="103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334279</v>
      </c>
      <c r="E13">
        <v>164913</v>
      </c>
      <c r="F13">
        <v>6.9901960000000001</v>
      </c>
      <c r="G13">
        <v>0</v>
      </c>
      <c r="H13">
        <v>101.39100000000001</v>
      </c>
      <c r="I13">
        <v>22.2</v>
      </c>
      <c r="J13">
        <v>80.7</v>
      </c>
      <c r="K13">
        <v>233.7</v>
      </c>
      <c r="L13">
        <v>1.0125999999999999</v>
      </c>
      <c r="M13">
        <v>97.756</v>
      </c>
      <c r="N13">
        <v>103.88500000000001</v>
      </c>
      <c r="O13">
        <v>99.53</v>
      </c>
      <c r="P13">
        <v>19.2</v>
      </c>
      <c r="Q13">
        <v>26.6</v>
      </c>
      <c r="R13">
        <v>22</v>
      </c>
      <c r="S13">
        <v>5.28</v>
      </c>
      <c r="T13" s="16">
        <v>24</v>
      </c>
      <c r="U13" s="23">
        <f t="shared" si="1"/>
        <v>1903</v>
      </c>
      <c r="V13" s="16"/>
      <c r="W13" s="103"/>
      <c r="X13" s="103"/>
      <c r="Y13" s="106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332376</v>
      </c>
      <c r="E14">
        <v>164645</v>
      </c>
      <c r="F14">
        <v>6.9742860000000002</v>
      </c>
      <c r="G14">
        <v>0</v>
      </c>
      <c r="H14">
        <v>100.166</v>
      </c>
      <c r="I14">
        <v>22.6</v>
      </c>
      <c r="J14">
        <v>132.30000000000001</v>
      </c>
      <c r="K14">
        <v>276.2</v>
      </c>
      <c r="L14">
        <v>1.0125999999999999</v>
      </c>
      <c r="M14">
        <v>96.903000000000006</v>
      </c>
      <c r="N14">
        <v>102.956</v>
      </c>
      <c r="O14">
        <v>99.117000000000004</v>
      </c>
      <c r="P14">
        <v>19.600000000000001</v>
      </c>
      <c r="Q14">
        <v>25.4</v>
      </c>
      <c r="R14">
        <v>21.4</v>
      </c>
      <c r="S14">
        <v>5.28</v>
      </c>
      <c r="T14" s="16">
        <v>23</v>
      </c>
      <c r="U14" s="23">
        <f t="shared" si="1"/>
        <v>3161</v>
      </c>
      <c r="V14" s="16"/>
      <c r="W14" s="103"/>
      <c r="X14" s="103"/>
      <c r="Y14" s="106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329215</v>
      </c>
      <c r="E15">
        <v>164193</v>
      </c>
      <c r="F15">
        <v>6.9442060000000003</v>
      </c>
      <c r="G15">
        <v>0</v>
      </c>
      <c r="H15">
        <v>100.282</v>
      </c>
      <c r="I15">
        <v>23.1</v>
      </c>
      <c r="J15">
        <v>123.1</v>
      </c>
      <c r="K15">
        <v>269</v>
      </c>
      <c r="L15">
        <v>1.0124</v>
      </c>
      <c r="M15">
        <v>97.343999999999994</v>
      </c>
      <c r="N15">
        <v>102.95399999999999</v>
      </c>
      <c r="O15">
        <v>98.936999999999998</v>
      </c>
      <c r="P15">
        <v>21.2</v>
      </c>
      <c r="Q15">
        <v>26.9</v>
      </c>
      <c r="R15">
        <v>22.1</v>
      </c>
      <c r="S15">
        <v>5.29</v>
      </c>
      <c r="T15" s="16">
        <v>22</v>
      </c>
      <c r="U15" s="23">
        <f t="shared" si="1"/>
        <v>2941</v>
      </c>
      <c r="V15" s="16"/>
      <c r="W15" s="103"/>
      <c r="X15" s="103"/>
      <c r="Y15" s="106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326274</v>
      </c>
      <c r="E16">
        <v>163774</v>
      </c>
      <c r="F16">
        <v>7.0071430000000001</v>
      </c>
      <c r="G16">
        <v>0</v>
      </c>
      <c r="H16">
        <v>102.989</v>
      </c>
      <c r="I16">
        <v>21.3</v>
      </c>
      <c r="J16">
        <v>4.7</v>
      </c>
      <c r="K16">
        <v>164.1</v>
      </c>
      <c r="L16">
        <v>1.0126999999999999</v>
      </c>
      <c r="M16">
        <v>98.221999999999994</v>
      </c>
      <c r="N16">
        <v>105.84399999999999</v>
      </c>
      <c r="O16">
        <v>99.486000000000004</v>
      </c>
      <c r="P16">
        <v>15.3</v>
      </c>
      <c r="Q16">
        <v>31.3</v>
      </c>
      <c r="R16">
        <v>21.1</v>
      </c>
      <c r="S16">
        <v>5.29</v>
      </c>
      <c r="T16" s="22">
        <v>21</v>
      </c>
      <c r="U16" s="23">
        <f t="shared" si="1"/>
        <v>110</v>
      </c>
      <c r="V16" s="24">
        <v>22</v>
      </c>
      <c r="W16" s="103"/>
      <c r="X16" s="103"/>
      <c r="Y16" s="106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326164</v>
      </c>
      <c r="E17">
        <v>163759</v>
      </c>
      <c r="F17">
        <v>7.3708109999999998</v>
      </c>
      <c r="G17">
        <v>0</v>
      </c>
      <c r="H17">
        <v>102.985</v>
      </c>
      <c r="I17">
        <v>19.7</v>
      </c>
      <c r="J17">
        <v>17.899999999999999</v>
      </c>
      <c r="K17">
        <v>135.1</v>
      </c>
      <c r="L17">
        <v>1.0143</v>
      </c>
      <c r="M17">
        <v>100.19799999999999</v>
      </c>
      <c r="N17">
        <v>105.148</v>
      </c>
      <c r="O17">
        <v>102.384</v>
      </c>
      <c r="P17">
        <v>13.9</v>
      </c>
      <c r="Q17">
        <v>29.8</v>
      </c>
      <c r="R17">
        <v>15.2</v>
      </c>
      <c r="S17">
        <v>5.28</v>
      </c>
      <c r="T17" s="16">
        <v>20</v>
      </c>
      <c r="U17" s="23">
        <f t="shared" si="1"/>
        <v>408</v>
      </c>
      <c r="V17" s="16"/>
      <c r="W17" s="103"/>
      <c r="X17" s="103"/>
      <c r="Y17" s="106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325756</v>
      </c>
      <c r="E18">
        <v>163701</v>
      </c>
      <c r="F18">
        <v>7.2006819999999996</v>
      </c>
      <c r="G18">
        <v>0</v>
      </c>
      <c r="H18">
        <v>101.53400000000001</v>
      </c>
      <c r="I18">
        <v>23.9</v>
      </c>
      <c r="J18">
        <v>130.30000000000001</v>
      </c>
      <c r="K18">
        <v>262.7</v>
      </c>
      <c r="L18">
        <v>1.0130999999999999</v>
      </c>
      <c r="M18">
        <v>98.049000000000007</v>
      </c>
      <c r="N18">
        <v>104.995</v>
      </c>
      <c r="O18">
        <v>102.24</v>
      </c>
      <c r="P18">
        <v>20.5</v>
      </c>
      <c r="Q18">
        <v>28.9</v>
      </c>
      <c r="R18">
        <v>21.3</v>
      </c>
      <c r="S18">
        <v>5.29</v>
      </c>
      <c r="T18" s="16">
        <v>19</v>
      </c>
      <c r="U18" s="23">
        <f t="shared" si="1"/>
        <v>3112</v>
      </c>
      <c r="V18" s="16"/>
      <c r="W18" s="103"/>
      <c r="X18" s="103"/>
      <c r="Y18" s="106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322644</v>
      </c>
      <c r="E19">
        <v>163261</v>
      </c>
      <c r="F19">
        <v>7.0777200000000002</v>
      </c>
      <c r="G19">
        <v>0</v>
      </c>
      <c r="H19">
        <v>100.277</v>
      </c>
      <c r="I19">
        <v>23.5</v>
      </c>
      <c r="J19">
        <v>132.69999999999999</v>
      </c>
      <c r="K19">
        <v>259.39999999999998</v>
      </c>
      <c r="L19">
        <v>1.0126999999999999</v>
      </c>
      <c r="M19">
        <v>97.781000000000006</v>
      </c>
      <c r="N19">
        <v>102.631</v>
      </c>
      <c r="O19">
        <v>100.81100000000001</v>
      </c>
      <c r="P19">
        <v>20.2</v>
      </c>
      <c r="Q19">
        <v>27.6</v>
      </c>
      <c r="R19">
        <v>22.1</v>
      </c>
      <c r="S19">
        <v>5.28</v>
      </c>
      <c r="T19" s="16">
        <v>18</v>
      </c>
      <c r="U19" s="23">
        <f t="shared" si="1"/>
        <v>3174</v>
      </c>
      <c r="V19" s="16"/>
      <c r="W19" s="103"/>
      <c r="X19" s="103"/>
      <c r="Y19" s="106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319470</v>
      </c>
      <c r="E20">
        <v>162807</v>
      </c>
      <c r="F20">
        <v>6.9534440000000002</v>
      </c>
      <c r="G20">
        <v>0</v>
      </c>
      <c r="H20">
        <v>100.65300000000001</v>
      </c>
      <c r="I20">
        <v>23.4</v>
      </c>
      <c r="J20">
        <v>122.8</v>
      </c>
      <c r="K20">
        <v>259.5</v>
      </c>
      <c r="L20">
        <v>1.0125</v>
      </c>
      <c r="M20">
        <v>97.831999999999994</v>
      </c>
      <c r="N20">
        <v>102.563</v>
      </c>
      <c r="O20">
        <v>99.043999999999997</v>
      </c>
      <c r="P20">
        <v>19.3</v>
      </c>
      <c r="Q20">
        <v>27.3</v>
      </c>
      <c r="R20">
        <v>22</v>
      </c>
      <c r="S20">
        <v>5.29</v>
      </c>
      <c r="T20" s="16">
        <v>17</v>
      </c>
      <c r="U20" s="23">
        <f t="shared" si="1"/>
        <v>2934</v>
      </c>
      <c r="V20" s="16"/>
      <c r="W20" s="104"/>
      <c r="X20" s="104"/>
      <c r="Y20" s="106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316536</v>
      </c>
      <c r="E21">
        <v>162390</v>
      </c>
      <c r="F21">
        <v>7.126309</v>
      </c>
      <c r="G21">
        <v>0</v>
      </c>
      <c r="H21">
        <v>104.372</v>
      </c>
      <c r="I21">
        <v>22.9</v>
      </c>
      <c r="J21">
        <v>8.1999999999999993</v>
      </c>
      <c r="K21">
        <v>139.9</v>
      </c>
      <c r="L21">
        <v>1.0132000000000001</v>
      </c>
      <c r="M21">
        <v>99.95</v>
      </c>
      <c r="N21">
        <v>106.651</v>
      </c>
      <c r="O21">
        <v>100.54600000000001</v>
      </c>
      <c r="P21">
        <v>13</v>
      </c>
      <c r="Q21">
        <v>32.9</v>
      </c>
      <c r="R21">
        <v>19.5</v>
      </c>
      <c r="S21">
        <v>5.29</v>
      </c>
      <c r="T21" s="16">
        <v>16</v>
      </c>
      <c r="U21" s="23">
        <f t="shared" si="1"/>
        <v>178</v>
      </c>
      <c r="V21" s="16"/>
      <c r="W21" s="104"/>
      <c r="X21" s="104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316358</v>
      </c>
      <c r="E22">
        <v>162366</v>
      </c>
      <c r="F22">
        <v>7.7120340000000001</v>
      </c>
      <c r="G22">
        <v>0</v>
      </c>
      <c r="H22">
        <v>105.38800000000001</v>
      </c>
      <c r="I22">
        <v>21.8</v>
      </c>
      <c r="J22">
        <v>0</v>
      </c>
      <c r="K22">
        <v>0</v>
      </c>
      <c r="L22">
        <v>1.0154000000000001</v>
      </c>
      <c r="M22">
        <v>101.663</v>
      </c>
      <c r="N22">
        <v>107.16800000000001</v>
      </c>
      <c r="O22">
        <v>106.188</v>
      </c>
      <c r="P22">
        <v>12.2</v>
      </c>
      <c r="Q22">
        <v>35.700000000000003</v>
      </c>
      <c r="R22">
        <v>13</v>
      </c>
      <c r="S22">
        <v>5.28</v>
      </c>
      <c r="T22" s="16">
        <v>15</v>
      </c>
      <c r="U22" s="23">
        <f t="shared" si="1"/>
        <v>0</v>
      </c>
      <c r="V22" s="16"/>
      <c r="W22" s="104"/>
      <c r="X22" s="104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316358</v>
      </c>
      <c r="E23">
        <v>162366</v>
      </c>
      <c r="F23">
        <v>7.3514390000000001</v>
      </c>
      <c r="G23">
        <v>0</v>
      </c>
      <c r="H23">
        <v>104.17700000000001</v>
      </c>
      <c r="I23">
        <v>21.6</v>
      </c>
      <c r="J23">
        <v>0</v>
      </c>
      <c r="K23">
        <v>0</v>
      </c>
      <c r="L23">
        <v>1.0143</v>
      </c>
      <c r="M23">
        <v>102.15900000000001</v>
      </c>
      <c r="N23">
        <v>105.785</v>
      </c>
      <c r="O23">
        <v>102.15900000000001</v>
      </c>
      <c r="P23">
        <v>13.5</v>
      </c>
      <c r="Q23">
        <v>33.6</v>
      </c>
      <c r="R23">
        <v>15.3</v>
      </c>
      <c r="S23">
        <v>5.29</v>
      </c>
      <c r="T23" s="22">
        <v>14</v>
      </c>
      <c r="U23" s="23">
        <f t="shared" si="1"/>
        <v>0</v>
      </c>
      <c r="V23" s="24">
        <v>15</v>
      </c>
      <c r="W23" s="104"/>
      <c r="X23" s="104"/>
      <c r="Y23" s="106">
        <f t="shared" si="0"/>
        <v>-100</v>
      </c>
    </row>
    <row r="24" spans="1:25">
      <c r="A24" s="16">
        <v>14</v>
      </c>
      <c r="B24" t="s">
        <v>185</v>
      </c>
      <c r="C24" t="s">
        <v>13</v>
      </c>
      <c r="D24">
        <v>316358</v>
      </c>
      <c r="E24">
        <v>162366</v>
      </c>
      <c r="F24">
        <v>7.4097390000000001</v>
      </c>
      <c r="G24">
        <v>0</v>
      </c>
      <c r="H24">
        <v>103.718</v>
      </c>
      <c r="I24">
        <v>21.6</v>
      </c>
      <c r="J24">
        <v>17.399999999999999</v>
      </c>
      <c r="K24">
        <v>137</v>
      </c>
      <c r="L24">
        <v>1.0141</v>
      </c>
      <c r="M24">
        <v>100.74299999999999</v>
      </c>
      <c r="N24">
        <v>105.684</v>
      </c>
      <c r="O24">
        <v>103.723</v>
      </c>
      <c r="P24">
        <v>16.5</v>
      </c>
      <c r="Q24">
        <v>29</v>
      </c>
      <c r="R24">
        <v>17.399999999999999</v>
      </c>
      <c r="S24">
        <v>5.29</v>
      </c>
      <c r="T24" s="16">
        <v>13</v>
      </c>
      <c r="U24" s="23">
        <f t="shared" si="1"/>
        <v>361</v>
      </c>
      <c r="V24" s="16"/>
      <c r="W24" s="104"/>
      <c r="X24" s="104"/>
      <c r="Y24" s="106">
        <f t="shared" si="0"/>
        <v>-100</v>
      </c>
    </row>
    <row r="25" spans="1:25">
      <c r="A25" s="16">
        <v>13</v>
      </c>
      <c r="B25" t="s">
        <v>186</v>
      </c>
      <c r="C25" t="s">
        <v>13</v>
      </c>
      <c r="D25">
        <v>315997</v>
      </c>
      <c r="E25">
        <v>162315</v>
      </c>
      <c r="F25">
        <v>7.2668379999999999</v>
      </c>
      <c r="G25">
        <v>0</v>
      </c>
      <c r="H25">
        <v>102.649</v>
      </c>
      <c r="I25">
        <v>22.2</v>
      </c>
      <c r="J25">
        <v>31.5</v>
      </c>
      <c r="K25">
        <v>137.69999999999999</v>
      </c>
      <c r="L25">
        <v>1.0134000000000001</v>
      </c>
      <c r="M25">
        <v>98.671999999999997</v>
      </c>
      <c r="N25">
        <v>105.544</v>
      </c>
      <c r="O25">
        <v>102.602</v>
      </c>
      <c r="P25">
        <v>16.8</v>
      </c>
      <c r="Q25">
        <v>32</v>
      </c>
      <c r="R25">
        <v>19.7</v>
      </c>
      <c r="S25">
        <v>5.29</v>
      </c>
      <c r="T25" s="16">
        <v>12</v>
      </c>
      <c r="U25" s="23">
        <f t="shared" si="1"/>
        <v>619</v>
      </c>
      <c r="V25" s="16"/>
      <c r="W25" s="104"/>
      <c r="X25" s="104"/>
      <c r="Y25" s="106">
        <f t="shared" si="0"/>
        <v>-100</v>
      </c>
    </row>
    <row r="26" spans="1:25">
      <c r="A26" s="16">
        <v>12</v>
      </c>
      <c r="B26" t="s">
        <v>187</v>
      </c>
      <c r="C26" t="s">
        <v>13</v>
      </c>
      <c r="D26">
        <v>315378</v>
      </c>
      <c r="E26">
        <v>162229</v>
      </c>
      <c r="F26">
        <v>7.1169140000000004</v>
      </c>
      <c r="G26">
        <v>0</v>
      </c>
      <c r="H26">
        <v>100.94</v>
      </c>
      <c r="I26">
        <v>22.8</v>
      </c>
      <c r="J26">
        <v>124.6</v>
      </c>
      <c r="K26">
        <v>281.60000000000002</v>
      </c>
      <c r="L26">
        <v>1.0133000000000001</v>
      </c>
      <c r="M26">
        <v>97.727000000000004</v>
      </c>
      <c r="N26">
        <v>104.371</v>
      </c>
      <c r="O26">
        <v>100.113</v>
      </c>
      <c r="P26">
        <v>17.399999999999999</v>
      </c>
      <c r="Q26">
        <v>27.2</v>
      </c>
      <c r="R26">
        <v>18.600000000000001</v>
      </c>
      <c r="S26">
        <v>5.29</v>
      </c>
      <c r="T26" s="16">
        <v>11</v>
      </c>
      <c r="U26" s="23">
        <f t="shared" si="1"/>
        <v>2958</v>
      </c>
      <c r="V26" s="16"/>
      <c r="W26" s="105"/>
      <c r="X26" s="104"/>
      <c r="Y26" s="106">
        <f t="shared" si="0"/>
        <v>-100</v>
      </c>
    </row>
    <row r="27" spans="1:25">
      <c r="A27" s="16">
        <v>11</v>
      </c>
      <c r="B27" t="s">
        <v>188</v>
      </c>
      <c r="C27" t="s">
        <v>13</v>
      </c>
      <c r="D27">
        <v>312420</v>
      </c>
      <c r="E27">
        <v>161808</v>
      </c>
      <c r="F27">
        <v>7.1499319999999997</v>
      </c>
      <c r="G27">
        <v>0</v>
      </c>
      <c r="H27">
        <v>101.393</v>
      </c>
      <c r="I27">
        <v>23.2</v>
      </c>
      <c r="J27">
        <v>133.6</v>
      </c>
      <c r="K27">
        <v>261.7</v>
      </c>
      <c r="L27">
        <v>1.0128999999999999</v>
      </c>
      <c r="M27">
        <v>97.097999999999999</v>
      </c>
      <c r="N27">
        <v>104.41500000000001</v>
      </c>
      <c r="O27">
        <v>101.755</v>
      </c>
      <c r="P27">
        <v>20.399999999999999</v>
      </c>
      <c r="Q27">
        <v>27</v>
      </c>
      <c r="R27">
        <v>21.9</v>
      </c>
      <c r="S27">
        <v>5.29</v>
      </c>
      <c r="T27" s="16">
        <v>10</v>
      </c>
      <c r="U27" s="23">
        <f t="shared" si="1"/>
        <v>3181</v>
      </c>
      <c r="V27" s="16"/>
      <c r="W27" s="105"/>
      <c r="X27" s="104"/>
      <c r="Y27" s="106">
        <f t="shared" si="0"/>
        <v>-100</v>
      </c>
    </row>
    <row r="28" spans="1:25">
      <c r="A28" s="16">
        <v>10</v>
      </c>
      <c r="B28" t="s">
        <v>189</v>
      </c>
      <c r="C28" t="s">
        <v>13</v>
      </c>
      <c r="D28">
        <v>309239</v>
      </c>
      <c r="E28">
        <v>161359</v>
      </c>
      <c r="F28">
        <v>7.0175549999999998</v>
      </c>
      <c r="G28">
        <v>0</v>
      </c>
      <c r="H28">
        <v>100.81</v>
      </c>
      <c r="I28">
        <v>23.4</v>
      </c>
      <c r="J28">
        <v>126.3</v>
      </c>
      <c r="K28">
        <v>252.2</v>
      </c>
      <c r="L28">
        <v>1.0125999999999999</v>
      </c>
      <c r="M28">
        <v>97.501000000000005</v>
      </c>
      <c r="N28">
        <v>103.42100000000001</v>
      </c>
      <c r="O28">
        <v>100.05800000000001</v>
      </c>
      <c r="P28">
        <v>21.3</v>
      </c>
      <c r="Q28">
        <v>28</v>
      </c>
      <c r="R28">
        <v>22.4</v>
      </c>
      <c r="S28">
        <v>5.29</v>
      </c>
      <c r="T28" s="16">
        <v>9</v>
      </c>
      <c r="U28" s="23">
        <f t="shared" si="1"/>
        <v>3019</v>
      </c>
      <c r="V28" s="16"/>
      <c r="W28" s="105"/>
      <c r="X28" s="104"/>
      <c r="Y28" s="106">
        <f t="shared" si="0"/>
        <v>-100</v>
      </c>
    </row>
    <row r="29" spans="1:25">
      <c r="A29" s="16">
        <v>9</v>
      </c>
      <c r="B29" t="s">
        <v>190</v>
      </c>
      <c r="C29" t="s">
        <v>13</v>
      </c>
      <c r="D29">
        <v>306220</v>
      </c>
      <c r="E29">
        <v>160931</v>
      </c>
      <c r="F29">
        <v>7.1513299999999997</v>
      </c>
      <c r="G29">
        <v>0</v>
      </c>
      <c r="H29">
        <v>101.113</v>
      </c>
      <c r="I29">
        <v>22.6</v>
      </c>
      <c r="J29">
        <v>93.6</v>
      </c>
      <c r="K29">
        <v>274.8</v>
      </c>
      <c r="L29">
        <v>1.0128999999999999</v>
      </c>
      <c r="M29">
        <v>98</v>
      </c>
      <c r="N29">
        <v>103.91</v>
      </c>
      <c r="O29">
        <v>101.798</v>
      </c>
      <c r="P29">
        <v>14.5</v>
      </c>
      <c r="Q29">
        <v>30.6</v>
      </c>
      <c r="R29">
        <v>22</v>
      </c>
      <c r="S29">
        <v>5.29</v>
      </c>
      <c r="T29" s="16">
        <v>8</v>
      </c>
      <c r="U29" s="23">
        <f t="shared" si="1"/>
        <v>2240</v>
      </c>
      <c r="V29" s="16"/>
      <c r="W29" s="105">
        <v>41891.386064814818</v>
      </c>
      <c r="X29" s="104">
        <v>306219</v>
      </c>
      <c r="Y29" s="106">
        <f t="shared" si="0"/>
        <v>-3.2656260205499166E-4</v>
      </c>
    </row>
    <row r="30" spans="1:25" s="25" customFormat="1">
      <c r="A30" s="21">
        <v>8</v>
      </c>
      <c r="B30" t="s">
        <v>146</v>
      </c>
      <c r="C30" t="s">
        <v>13</v>
      </c>
      <c r="D30">
        <v>303980</v>
      </c>
      <c r="E30">
        <v>160615</v>
      </c>
      <c r="F30">
        <v>7.2781060000000002</v>
      </c>
      <c r="G30">
        <v>0</v>
      </c>
      <c r="H30">
        <v>104.122</v>
      </c>
      <c r="I30">
        <v>21.5</v>
      </c>
      <c r="J30">
        <v>0</v>
      </c>
      <c r="K30">
        <v>0</v>
      </c>
      <c r="L30">
        <v>1.0142</v>
      </c>
      <c r="M30">
        <v>99.177999999999997</v>
      </c>
      <c r="N30">
        <v>106.11199999999999</v>
      </c>
      <c r="O30">
        <v>100.84</v>
      </c>
      <c r="P30">
        <v>13.2</v>
      </c>
      <c r="Q30">
        <v>33.799999999999997</v>
      </c>
      <c r="R30">
        <v>14.5</v>
      </c>
      <c r="S30">
        <v>5.3</v>
      </c>
      <c r="T30" s="22">
        <v>7</v>
      </c>
      <c r="U30" s="23">
        <f t="shared" si="1"/>
        <v>0</v>
      </c>
      <c r="V30" s="24">
        <v>8</v>
      </c>
      <c r="W30" s="105">
        <v>41860.395335648151</v>
      </c>
      <c r="X30" s="104">
        <v>303979</v>
      </c>
      <c r="Y30" s="106">
        <f t="shared" si="0"/>
        <v>-3.2896901112167143E-4</v>
      </c>
    </row>
    <row r="31" spans="1:25">
      <c r="A31" s="16">
        <v>7</v>
      </c>
      <c r="B31" t="s">
        <v>147</v>
      </c>
      <c r="C31" t="s">
        <v>13</v>
      </c>
      <c r="D31">
        <v>303980</v>
      </c>
      <c r="E31">
        <v>160615</v>
      </c>
      <c r="F31">
        <v>7.5885230000000004</v>
      </c>
      <c r="G31">
        <v>0</v>
      </c>
      <c r="H31">
        <v>104.30500000000001</v>
      </c>
      <c r="I31">
        <v>21.4</v>
      </c>
      <c r="J31">
        <v>16.8</v>
      </c>
      <c r="K31">
        <v>131</v>
      </c>
      <c r="L31">
        <v>1.0150999999999999</v>
      </c>
      <c r="M31">
        <v>102.94799999999999</v>
      </c>
      <c r="N31">
        <v>105.90900000000001</v>
      </c>
      <c r="O31">
        <v>104.623</v>
      </c>
      <c r="P31">
        <v>11.6</v>
      </c>
      <c r="Q31">
        <v>30.9</v>
      </c>
      <c r="R31">
        <v>13.3</v>
      </c>
      <c r="S31">
        <v>5.3</v>
      </c>
      <c r="T31" s="16">
        <v>6</v>
      </c>
      <c r="U31" s="23">
        <f t="shared" si="1"/>
        <v>382</v>
      </c>
      <c r="V31" s="5"/>
      <c r="W31" s="105">
        <v>41829.386863425927</v>
      </c>
      <c r="X31" s="104">
        <v>303979</v>
      </c>
      <c r="Y31" s="106">
        <f t="shared" si="0"/>
        <v>-3.2896901112167143E-4</v>
      </c>
    </row>
    <row r="32" spans="1:25">
      <c r="A32" s="16">
        <v>6</v>
      </c>
      <c r="B32" t="s">
        <v>148</v>
      </c>
      <c r="C32" t="s">
        <v>13</v>
      </c>
      <c r="D32">
        <v>303598</v>
      </c>
      <c r="E32">
        <v>160562</v>
      </c>
      <c r="F32">
        <v>7.3039199999999997</v>
      </c>
      <c r="G32">
        <v>0</v>
      </c>
      <c r="H32">
        <v>101.712</v>
      </c>
      <c r="I32">
        <v>22.5</v>
      </c>
      <c r="J32">
        <v>103.8</v>
      </c>
      <c r="K32">
        <v>216.5</v>
      </c>
      <c r="L32">
        <v>1.0134000000000001</v>
      </c>
      <c r="M32">
        <v>99.003</v>
      </c>
      <c r="N32">
        <v>104.148</v>
      </c>
      <c r="O32">
        <v>103.428</v>
      </c>
      <c r="P32">
        <v>18.7</v>
      </c>
      <c r="Q32">
        <v>25.6</v>
      </c>
      <c r="R32">
        <v>20.6</v>
      </c>
      <c r="S32">
        <v>5.3</v>
      </c>
      <c r="T32" s="16">
        <v>5</v>
      </c>
      <c r="U32" s="23">
        <f t="shared" si="1"/>
        <v>2478</v>
      </c>
      <c r="V32" s="5"/>
      <c r="W32" s="105">
        <v>41799.409768518519</v>
      </c>
      <c r="X32" s="104">
        <v>303600</v>
      </c>
      <c r="Y32" s="106">
        <f t="shared" si="0"/>
        <v>6.5876586802460224E-4</v>
      </c>
    </row>
    <row r="33" spans="1:25">
      <c r="A33" s="16">
        <v>5</v>
      </c>
      <c r="B33" t="s">
        <v>149</v>
      </c>
      <c r="C33" t="s">
        <v>13</v>
      </c>
      <c r="D33">
        <v>301120</v>
      </c>
      <c r="E33">
        <v>160213</v>
      </c>
      <c r="F33">
        <v>7.1349530000000003</v>
      </c>
      <c r="G33">
        <v>0</v>
      </c>
      <c r="H33">
        <v>100.601</v>
      </c>
      <c r="I33">
        <v>23</v>
      </c>
      <c r="J33">
        <v>128.30000000000001</v>
      </c>
      <c r="K33">
        <v>256.5</v>
      </c>
      <c r="L33">
        <v>1.0127999999999999</v>
      </c>
      <c r="M33">
        <v>97.367999999999995</v>
      </c>
      <c r="N33">
        <v>102.95099999999999</v>
      </c>
      <c r="O33">
        <v>101.669</v>
      </c>
      <c r="P33">
        <v>21</v>
      </c>
      <c r="Q33">
        <v>27.8</v>
      </c>
      <c r="R33">
        <v>22.3</v>
      </c>
      <c r="S33">
        <v>5.31</v>
      </c>
      <c r="T33" s="16">
        <v>4</v>
      </c>
      <c r="U33" s="23">
        <f t="shared" si="1"/>
        <v>3072</v>
      </c>
      <c r="V33" s="5"/>
      <c r="W33" s="105">
        <v>41768.391435185185</v>
      </c>
      <c r="X33" s="104">
        <v>301125</v>
      </c>
      <c r="Y33" s="106">
        <f t="shared" si="0"/>
        <v>1.6604675876692454E-3</v>
      </c>
    </row>
    <row r="34" spans="1:25">
      <c r="A34" s="16">
        <v>4</v>
      </c>
      <c r="B34" t="s">
        <v>150</v>
      </c>
      <c r="C34" t="s">
        <v>13</v>
      </c>
      <c r="D34">
        <v>298048</v>
      </c>
      <c r="E34">
        <v>159776</v>
      </c>
      <c r="F34">
        <v>6.8631489999999999</v>
      </c>
      <c r="G34">
        <v>0</v>
      </c>
      <c r="H34">
        <v>100.795</v>
      </c>
      <c r="I34">
        <v>22.4</v>
      </c>
      <c r="J34">
        <v>117.1</v>
      </c>
      <c r="K34">
        <v>258.8</v>
      </c>
      <c r="L34">
        <v>1.0122</v>
      </c>
      <c r="M34">
        <v>97.575999999999993</v>
      </c>
      <c r="N34">
        <v>103.554</v>
      </c>
      <c r="O34">
        <v>97.918000000000006</v>
      </c>
      <c r="P34">
        <v>20.8</v>
      </c>
      <c r="Q34">
        <v>25.5</v>
      </c>
      <c r="R34">
        <v>22.5</v>
      </c>
      <c r="S34">
        <v>5.31</v>
      </c>
      <c r="T34" s="16">
        <v>3</v>
      </c>
      <c r="U34" s="23">
        <f t="shared" si="1"/>
        <v>2784</v>
      </c>
      <c r="V34" s="5"/>
      <c r="W34" s="105">
        <v>41738.385833333334</v>
      </c>
      <c r="X34" s="104">
        <v>298054</v>
      </c>
      <c r="Y34" s="106">
        <f t="shared" si="0"/>
        <v>2.0130985613064922E-3</v>
      </c>
    </row>
    <row r="35" spans="1:25">
      <c r="A35" s="16">
        <v>3</v>
      </c>
      <c r="B35" t="s">
        <v>151</v>
      </c>
      <c r="C35" t="s">
        <v>13</v>
      </c>
      <c r="D35">
        <v>295264</v>
      </c>
      <c r="E35">
        <v>159382</v>
      </c>
      <c r="F35">
        <v>6.9145089999999998</v>
      </c>
      <c r="G35">
        <v>0</v>
      </c>
      <c r="H35">
        <v>102.169</v>
      </c>
      <c r="I35">
        <v>23.2</v>
      </c>
      <c r="J35">
        <v>117.3</v>
      </c>
      <c r="K35">
        <v>227.1</v>
      </c>
      <c r="L35">
        <v>1.0124</v>
      </c>
      <c r="M35">
        <v>98.543000000000006</v>
      </c>
      <c r="N35">
        <v>104.57</v>
      </c>
      <c r="O35">
        <v>98.543000000000006</v>
      </c>
      <c r="P35">
        <v>20.100000000000001</v>
      </c>
      <c r="Q35">
        <v>27.4</v>
      </c>
      <c r="R35">
        <v>22.2</v>
      </c>
      <c r="S35">
        <v>5.31</v>
      </c>
      <c r="T35" s="16">
        <v>2</v>
      </c>
      <c r="U35" s="23">
        <f t="shared" si="1"/>
        <v>2804</v>
      </c>
      <c r="V35" s="5"/>
      <c r="W35" s="105">
        <v>41707.408506944441</v>
      </c>
      <c r="X35" s="104">
        <v>295268</v>
      </c>
      <c r="Y35" s="106">
        <f>((X35*100)/D35)-100</f>
        <v>1.3547198439312069E-3</v>
      </c>
    </row>
    <row r="36" spans="1:25">
      <c r="A36" s="16">
        <v>2</v>
      </c>
      <c r="B36" t="s">
        <v>152</v>
      </c>
      <c r="C36" t="s">
        <v>13</v>
      </c>
      <c r="D36">
        <v>292460</v>
      </c>
      <c r="E36">
        <v>158989</v>
      </c>
      <c r="F36">
        <v>7.1464660000000002</v>
      </c>
      <c r="G36">
        <v>0</v>
      </c>
      <c r="H36">
        <v>101.41800000000001</v>
      </c>
      <c r="I36">
        <v>23.9</v>
      </c>
      <c r="J36">
        <v>125.5</v>
      </c>
      <c r="K36">
        <v>263</v>
      </c>
      <c r="L36">
        <v>1.0128999999999999</v>
      </c>
      <c r="M36">
        <v>98.415999999999997</v>
      </c>
      <c r="N36">
        <v>103.911</v>
      </c>
      <c r="O36">
        <v>101.79900000000001</v>
      </c>
      <c r="P36">
        <v>18.3</v>
      </c>
      <c r="Q36">
        <v>28.6</v>
      </c>
      <c r="R36">
        <v>22.2</v>
      </c>
      <c r="S36">
        <v>5.31</v>
      </c>
      <c r="T36" s="16">
        <v>1</v>
      </c>
      <c r="U36" s="23">
        <f t="shared" si="1"/>
        <v>2995</v>
      </c>
      <c r="V36" s="5"/>
      <c r="W36" s="105">
        <v>41679.39775462963</v>
      </c>
      <c r="X36" s="104">
        <v>292462</v>
      </c>
      <c r="Y36" s="106">
        <f t="shared" ref="Y36:Y37" si="2">((X36*100)/D36)-100</f>
        <v>6.8385420227912164E-4</v>
      </c>
    </row>
    <row r="37" spans="1:25">
      <c r="A37" s="16">
        <v>1</v>
      </c>
      <c r="B37" t="s">
        <v>138</v>
      </c>
      <c r="C37" t="s">
        <v>13</v>
      </c>
      <c r="D37">
        <v>289465</v>
      </c>
      <c r="E37">
        <v>158566</v>
      </c>
      <c r="F37">
        <v>7.2593719999999999</v>
      </c>
      <c r="G37">
        <v>0</v>
      </c>
      <c r="H37">
        <v>103.788</v>
      </c>
      <c r="I37">
        <v>24.8</v>
      </c>
      <c r="J37">
        <v>2</v>
      </c>
      <c r="K37">
        <v>36.799999999999997</v>
      </c>
      <c r="L37">
        <v>1.0136000000000001</v>
      </c>
      <c r="M37">
        <v>100.43</v>
      </c>
      <c r="N37">
        <v>105.759</v>
      </c>
      <c r="O37">
        <v>101.97499999999999</v>
      </c>
      <c r="P37">
        <v>14.6</v>
      </c>
      <c r="Q37">
        <v>39.1</v>
      </c>
      <c r="R37">
        <v>18.3</v>
      </c>
      <c r="S37">
        <v>5.31</v>
      </c>
      <c r="T37" s="1"/>
      <c r="U37" s="26"/>
      <c r="V37" s="5"/>
      <c r="W37" s="105">
        <v>41648.386435185188</v>
      </c>
      <c r="X37" s="104">
        <v>289465</v>
      </c>
      <c r="Y37" s="106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86"/>
      <c r="X38" s="187"/>
      <c r="Y38" s="188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80"/>
      <c r="X39" s="181"/>
      <c r="Y39" s="18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80"/>
      <c r="X40" s="181"/>
      <c r="Y40" s="18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83"/>
      <c r="X41" s="184"/>
      <c r="Y41" s="185"/>
    </row>
    <row r="42" spans="1:25">
      <c r="D42" s="32"/>
      <c r="E42" s="32"/>
      <c r="N42" s="32"/>
    </row>
  </sheetData>
  <mergeCells count="4">
    <mergeCell ref="Y1:Y5"/>
    <mergeCell ref="W38:Y41"/>
    <mergeCell ref="W1:W5"/>
    <mergeCell ref="X1:X5"/>
  </mergeCells>
  <pageMargins left="0.7" right="0.7" top="0.75" bottom="0.75" header="0.3" footer="0.3"/>
  <pageSetup scale="3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3" max="3" width="13.8554687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61" t="s">
        <v>135</v>
      </c>
      <c r="X1" s="161" t="s">
        <v>136</v>
      </c>
      <c r="Y1" s="164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62"/>
      <c r="X2" s="162"/>
      <c r="Y2" s="165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62"/>
      <c r="X3" s="162"/>
      <c r="Y3" s="16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62"/>
      <c r="X4" s="162"/>
      <c r="Y4" s="16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63"/>
      <c r="X5" s="163"/>
      <c r="Y5" s="166"/>
    </row>
    <row r="6" spans="1:25">
      <c r="A6" s="21">
        <v>32</v>
      </c>
      <c r="T6" s="22">
        <v>31</v>
      </c>
      <c r="U6" s="23">
        <f>D6-D7</f>
        <v>-3065</v>
      </c>
      <c r="V6" s="24">
        <v>1</v>
      </c>
      <c r="W6" s="107"/>
      <c r="X6" s="103"/>
      <c r="Y6" s="106" t="e">
        <f t="shared" ref="Y6:Y34" si="0">((X6*100)/D6)-100</f>
        <v>#DIV/0!</v>
      </c>
    </row>
    <row r="7" spans="1:25">
      <c r="A7" s="16">
        <v>31</v>
      </c>
      <c r="B7" t="s">
        <v>213</v>
      </c>
      <c r="C7" t="s">
        <v>13</v>
      </c>
      <c r="D7">
        <v>3065</v>
      </c>
      <c r="E7">
        <v>112327</v>
      </c>
      <c r="F7">
        <v>1.8617509999999999</v>
      </c>
      <c r="G7">
        <v>0</v>
      </c>
      <c r="H7">
        <v>14.302</v>
      </c>
      <c r="I7">
        <v>20.100000000000001</v>
      </c>
      <c r="J7">
        <v>0.9</v>
      </c>
      <c r="K7">
        <v>6.3</v>
      </c>
      <c r="T7" s="16">
        <v>30</v>
      </c>
      <c r="U7" s="23">
        <f>D7-D8</f>
        <v>22</v>
      </c>
      <c r="V7" s="4"/>
      <c r="W7" s="103"/>
      <c r="X7" s="103"/>
      <c r="Y7" s="106">
        <f t="shared" si="0"/>
        <v>-100</v>
      </c>
    </row>
    <row r="8" spans="1:25">
      <c r="A8" s="16">
        <v>30</v>
      </c>
      <c r="B8" t="s">
        <v>169</v>
      </c>
      <c r="C8" t="s">
        <v>13</v>
      </c>
      <c r="D8">
        <v>3043</v>
      </c>
      <c r="E8">
        <v>112315</v>
      </c>
      <c r="F8">
        <v>1.867564</v>
      </c>
      <c r="G8">
        <v>0</v>
      </c>
      <c r="H8">
        <v>14.313000000000001</v>
      </c>
      <c r="I8">
        <v>17.899999999999999</v>
      </c>
      <c r="J8">
        <v>1</v>
      </c>
      <c r="K8">
        <v>4.7</v>
      </c>
      <c r="T8" s="16">
        <v>29</v>
      </c>
      <c r="U8" s="23">
        <f>D8-D9</f>
        <v>23</v>
      </c>
      <c r="V8" s="4"/>
      <c r="W8" s="103"/>
      <c r="X8" s="103"/>
      <c r="Y8" s="106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3020</v>
      </c>
      <c r="E9">
        <v>112303</v>
      </c>
      <c r="F9">
        <v>1.859588</v>
      </c>
      <c r="G9">
        <v>0</v>
      </c>
      <c r="H9">
        <v>14.366</v>
      </c>
      <c r="I9">
        <v>18.899999999999999</v>
      </c>
      <c r="J9">
        <v>0.1</v>
      </c>
      <c r="K9">
        <v>4.7</v>
      </c>
      <c r="L9"/>
      <c r="M9"/>
      <c r="N9"/>
      <c r="O9"/>
      <c r="P9"/>
      <c r="Q9"/>
      <c r="R9"/>
      <c r="S9"/>
      <c r="T9" s="22">
        <v>28</v>
      </c>
      <c r="U9" s="23">
        <f t="shared" ref="U9:U36" si="1">D9-D10</f>
        <v>3</v>
      </c>
      <c r="V9" s="24">
        <v>29</v>
      </c>
      <c r="W9" s="103"/>
      <c r="X9" s="103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3017</v>
      </c>
      <c r="E10">
        <v>112302</v>
      </c>
      <c r="F10">
        <v>1.886595</v>
      </c>
      <c r="G10">
        <v>0</v>
      </c>
      <c r="H10">
        <v>14.382</v>
      </c>
      <c r="I10">
        <v>18.899999999999999</v>
      </c>
      <c r="J10">
        <v>0</v>
      </c>
      <c r="K10">
        <v>0</v>
      </c>
      <c r="T10" s="16">
        <v>27</v>
      </c>
      <c r="U10" s="23">
        <f t="shared" si="1"/>
        <v>0</v>
      </c>
      <c r="V10" s="16"/>
      <c r="W10" s="103"/>
      <c r="X10" s="103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3017</v>
      </c>
      <c r="E11">
        <v>112301</v>
      </c>
      <c r="F11">
        <v>1.8970210000000001</v>
      </c>
      <c r="G11">
        <v>0</v>
      </c>
      <c r="H11">
        <v>14.378</v>
      </c>
      <c r="I11">
        <v>19.2</v>
      </c>
      <c r="J11">
        <v>0.1</v>
      </c>
      <c r="K11">
        <v>0.4</v>
      </c>
      <c r="T11" s="16">
        <v>26</v>
      </c>
      <c r="U11" s="23">
        <f t="shared" si="1"/>
        <v>4</v>
      </c>
      <c r="V11" s="16"/>
      <c r="W11" s="103"/>
      <c r="X11" s="103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3013</v>
      </c>
      <c r="E12">
        <v>112299</v>
      </c>
      <c r="F12">
        <v>1.890709</v>
      </c>
      <c r="G12">
        <v>0</v>
      </c>
      <c r="H12">
        <v>14.294</v>
      </c>
      <c r="I12">
        <v>18.2</v>
      </c>
      <c r="J12">
        <v>0.9</v>
      </c>
      <c r="K12">
        <v>5.0999999999999996</v>
      </c>
      <c r="T12" s="16">
        <v>25</v>
      </c>
      <c r="U12" s="23">
        <f t="shared" si="1"/>
        <v>21</v>
      </c>
      <c r="V12" s="16"/>
      <c r="W12" s="103"/>
      <c r="X12" s="103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2992</v>
      </c>
      <c r="E13">
        <v>112288</v>
      </c>
      <c r="F13">
        <v>1.862366</v>
      </c>
      <c r="G13">
        <v>0</v>
      </c>
      <c r="H13">
        <v>14.286</v>
      </c>
      <c r="I13">
        <v>17.5</v>
      </c>
      <c r="J13">
        <v>1.2</v>
      </c>
      <c r="K13">
        <v>5.4</v>
      </c>
      <c r="T13" s="16">
        <v>24</v>
      </c>
      <c r="U13" s="23">
        <f t="shared" si="1"/>
        <v>28</v>
      </c>
      <c r="V13" s="16"/>
      <c r="W13" s="103"/>
      <c r="X13" s="103"/>
      <c r="Y13" s="106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2964</v>
      </c>
      <c r="E14">
        <v>112273</v>
      </c>
      <c r="F14">
        <v>1.870441</v>
      </c>
      <c r="G14">
        <v>0</v>
      </c>
      <c r="H14">
        <v>14.266999999999999</v>
      </c>
      <c r="I14">
        <v>17.7</v>
      </c>
      <c r="J14">
        <v>1.3</v>
      </c>
      <c r="K14">
        <v>5.5</v>
      </c>
      <c r="T14" s="16">
        <v>23</v>
      </c>
      <c r="U14" s="23">
        <f t="shared" si="1"/>
        <v>31</v>
      </c>
      <c r="V14" s="16"/>
      <c r="W14" s="103"/>
      <c r="X14" s="103"/>
      <c r="Y14" s="106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2933</v>
      </c>
      <c r="E15">
        <v>112256</v>
      </c>
      <c r="F15">
        <v>1.8629789999999999</v>
      </c>
      <c r="G15">
        <v>0</v>
      </c>
      <c r="H15">
        <v>14.228</v>
      </c>
      <c r="I15">
        <v>19.2</v>
      </c>
      <c r="J15">
        <v>1.6</v>
      </c>
      <c r="K15">
        <v>5.9</v>
      </c>
      <c r="T15" s="16">
        <v>22</v>
      </c>
      <c r="U15" s="23">
        <f t="shared" si="1"/>
        <v>38</v>
      </c>
      <c r="V15" s="16"/>
      <c r="W15" s="103"/>
      <c r="X15" s="103"/>
      <c r="Y15" s="106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2895</v>
      </c>
      <c r="E16">
        <v>112235</v>
      </c>
      <c r="F16">
        <v>1.8603000000000001</v>
      </c>
      <c r="G16">
        <v>0</v>
      </c>
      <c r="H16">
        <v>14.368</v>
      </c>
      <c r="I16">
        <v>19.100000000000001</v>
      </c>
      <c r="J16">
        <v>0.2</v>
      </c>
      <c r="K16">
        <v>3.1</v>
      </c>
      <c r="L16"/>
      <c r="M16"/>
      <c r="N16"/>
      <c r="O16"/>
      <c r="P16"/>
      <c r="Q16"/>
      <c r="R16"/>
      <c r="S16"/>
      <c r="T16" s="22">
        <v>21</v>
      </c>
      <c r="U16" s="23">
        <f t="shared" si="1"/>
        <v>7</v>
      </c>
      <c r="V16" s="24">
        <v>22</v>
      </c>
      <c r="W16" s="103"/>
      <c r="X16" s="103"/>
      <c r="Y16" s="106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2888</v>
      </c>
      <c r="E17">
        <v>112232</v>
      </c>
      <c r="F17">
        <v>1.8834960000000001</v>
      </c>
      <c r="G17">
        <v>0</v>
      </c>
      <c r="H17">
        <v>14.385999999999999</v>
      </c>
      <c r="I17">
        <v>18.3</v>
      </c>
      <c r="J17">
        <v>0.2</v>
      </c>
      <c r="K17">
        <v>0.2</v>
      </c>
      <c r="T17" s="16">
        <v>20</v>
      </c>
      <c r="U17" s="23">
        <f t="shared" si="1"/>
        <v>4</v>
      </c>
      <c r="V17" s="16"/>
      <c r="W17" s="103"/>
      <c r="X17" s="103"/>
      <c r="Y17" s="106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2884</v>
      </c>
      <c r="E18">
        <v>112229</v>
      </c>
      <c r="F18">
        <v>1.8793</v>
      </c>
      <c r="G18">
        <v>0</v>
      </c>
      <c r="H18">
        <v>14.317</v>
      </c>
      <c r="I18">
        <v>22.3</v>
      </c>
      <c r="J18">
        <v>0.6</v>
      </c>
      <c r="K18">
        <v>3.7</v>
      </c>
      <c r="T18" s="16">
        <v>19</v>
      </c>
      <c r="U18" s="23">
        <f t="shared" si="1"/>
        <v>14</v>
      </c>
      <c r="V18" s="16"/>
      <c r="W18" s="103"/>
      <c r="X18" s="103"/>
      <c r="Y18" s="106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2870</v>
      </c>
      <c r="E19">
        <v>112222</v>
      </c>
      <c r="F19">
        <v>1.8770249999999999</v>
      </c>
      <c r="G19">
        <v>0</v>
      </c>
      <c r="H19">
        <v>14.269</v>
      </c>
      <c r="I19">
        <v>20.6</v>
      </c>
      <c r="J19">
        <v>1</v>
      </c>
      <c r="K19">
        <v>5.0999999999999996</v>
      </c>
      <c r="T19" s="16">
        <v>18</v>
      </c>
      <c r="U19" s="23">
        <f t="shared" si="1"/>
        <v>24</v>
      </c>
      <c r="V19" s="16"/>
      <c r="W19" s="103"/>
      <c r="X19" s="103"/>
      <c r="Y19" s="106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2846</v>
      </c>
      <c r="E20">
        <v>112209</v>
      </c>
      <c r="F20">
        <v>1.863494</v>
      </c>
      <c r="G20">
        <v>0</v>
      </c>
      <c r="H20">
        <v>14.228</v>
      </c>
      <c r="I20">
        <v>21.1</v>
      </c>
      <c r="J20">
        <v>1.5</v>
      </c>
      <c r="K20">
        <v>5.6</v>
      </c>
      <c r="T20" s="16">
        <v>17</v>
      </c>
      <c r="U20" s="23">
        <f t="shared" si="1"/>
        <v>37</v>
      </c>
      <c r="V20" s="16"/>
      <c r="W20" s="104"/>
      <c r="X20" s="104"/>
      <c r="Y20" s="106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2809</v>
      </c>
      <c r="E21">
        <v>112189</v>
      </c>
      <c r="F21">
        <v>1.8678680000000001</v>
      </c>
      <c r="G21">
        <v>0</v>
      </c>
      <c r="H21">
        <v>14.368</v>
      </c>
      <c r="I21">
        <v>19.2</v>
      </c>
      <c r="J21">
        <v>0.2</v>
      </c>
      <c r="K21">
        <v>2.5</v>
      </c>
      <c r="T21" s="16">
        <v>16</v>
      </c>
      <c r="U21" s="23">
        <f t="shared" si="1"/>
        <v>5</v>
      </c>
      <c r="V21" s="16"/>
      <c r="W21" s="104"/>
      <c r="X21" s="104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2804</v>
      </c>
      <c r="E22">
        <v>112186</v>
      </c>
      <c r="F22">
        <v>1.8996420000000001</v>
      </c>
      <c r="G22">
        <v>0</v>
      </c>
      <c r="H22">
        <v>14.39</v>
      </c>
      <c r="I22">
        <v>18.399999999999999</v>
      </c>
      <c r="J22">
        <v>0.2</v>
      </c>
      <c r="K22">
        <v>0.5</v>
      </c>
      <c r="T22" s="16">
        <v>15</v>
      </c>
      <c r="U22" s="23">
        <f t="shared" si="1"/>
        <v>5</v>
      </c>
      <c r="V22" s="16"/>
      <c r="W22" s="104"/>
      <c r="X22" s="104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2799</v>
      </c>
      <c r="E23">
        <v>112183</v>
      </c>
      <c r="F23">
        <v>1.885394</v>
      </c>
      <c r="G23">
        <v>0</v>
      </c>
      <c r="H23">
        <v>14.38</v>
      </c>
      <c r="I23">
        <v>18.600000000000001</v>
      </c>
      <c r="J23">
        <v>0.2</v>
      </c>
      <c r="K23">
        <v>0.2</v>
      </c>
      <c r="L23"/>
      <c r="M23"/>
      <c r="N23"/>
      <c r="O23"/>
      <c r="P23"/>
      <c r="Q23"/>
      <c r="R23"/>
      <c r="S23"/>
      <c r="T23" s="22">
        <v>14</v>
      </c>
      <c r="U23" s="23">
        <f t="shared" si="1"/>
        <v>5</v>
      </c>
      <c r="V23" s="24">
        <v>15</v>
      </c>
      <c r="W23" s="104"/>
      <c r="X23" s="104"/>
      <c r="Y23" s="106">
        <f t="shared" si="0"/>
        <v>-100</v>
      </c>
    </row>
    <row r="24" spans="1:25">
      <c r="A24" s="16">
        <v>14</v>
      </c>
      <c r="B24" t="s">
        <v>185</v>
      </c>
      <c r="C24" t="s">
        <v>13</v>
      </c>
      <c r="D24">
        <v>2794</v>
      </c>
      <c r="E24">
        <v>112181</v>
      </c>
      <c r="F24">
        <v>1.870317</v>
      </c>
      <c r="G24">
        <v>0</v>
      </c>
      <c r="H24">
        <v>14.365</v>
      </c>
      <c r="I24">
        <v>19.8</v>
      </c>
      <c r="J24">
        <v>0.2</v>
      </c>
      <c r="K24">
        <v>0.2</v>
      </c>
      <c r="T24" s="16">
        <v>13</v>
      </c>
      <c r="U24" s="23">
        <f t="shared" si="1"/>
        <v>4</v>
      </c>
      <c r="V24" s="16"/>
      <c r="W24" s="104"/>
      <c r="X24" s="104"/>
      <c r="Y24" s="106">
        <f t="shared" si="0"/>
        <v>-100</v>
      </c>
    </row>
    <row r="25" spans="1:25">
      <c r="A25" s="16">
        <v>13</v>
      </c>
      <c r="B25" t="s">
        <v>186</v>
      </c>
      <c r="C25" t="s">
        <v>13</v>
      </c>
      <c r="D25">
        <v>2790</v>
      </c>
      <c r="E25">
        <v>112178</v>
      </c>
      <c r="F25">
        <v>1.8890629999999999</v>
      </c>
      <c r="G25">
        <v>0</v>
      </c>
      <c r="H25">
        <v>14.348000000000001</v>
      </c>
      <c r="I25">
        <v>19</v>
      </c>
      <c r="J25">
        <v>0.6</v>
      </c>
      <c r="K25">
        <v>4.7</v>
      </c>
      <c r="T25" s="16">
        <v>12</v>
      </c>
      <c r="U25" s="23">
        <f>D25-D26</f>
        <v>13</v>
      </c>
      <c r="V25" s="16"/>
      <c r="W25" s="104"/>
      <c r="X25" s="104"/>
      <c r="Y25" s="106">
        <f t="shared" si="0"/>
        <v>-100</v>
      </c>
    </row>
    <row r="26" spans="1:25">
      <c r="A26" s="16">
        <v>12</v>
      </c>
      <c r="B26" t="s">
        <v>187</v>
      </c>
      <c r="C26" t="s">
        <v>13</v>
      </c>
      <c r="D26">
        <v>2777</v>
      </c>
      <c r="E26">
        <v>112171</v>
      </c>
      <c r="F26">
        <v>1.8912420000000001</v>
      </c>
      <c r="G26">
        <v>0</v>
      </c>
      <c r="H26">
        <v>14.295</v>
      </c>
      <c r="I26">
        <v>19.2</v>
      </c>
      <c r="J26">
        <v>0.9</v>
      </c>
      <c r="K26">
        <v>3.7</v>
      </c>
      <c r="T26" s="16">
        <v>11</v>
      </c>
      <c r="U26" s="23">
        <f t="shared" si="1"/>
        <v>22</v>
      </c>
      <c r="V26" s="16"/>
      <c r="W26" s="105"/>
      <c r="X26" s="104"/>
      <c r="Y26" s="106">
        <f t="shared" si="0"/>
        <v>-100</v>
      </c>
    </row>
    <row r="27" spans="1:25">
      <c r="A27" s="16">
        <v>11</v>
      </c>
      <c r="B27" t="s">
        <v>188</v>
      </c>
      <c r="C27" t="s">
        <v>13</v>
      </c>
      <c r="D27">
        <v>2755</v>
      </c>
      <c r="E27">
        <v>112159</v>
      </c>
      <c r="F27">
        <v>1.880725</v>
      </c>
      <c r="G27">
        <v>0</v>
      </c>
      <c r="H27">
        <v>14.285</v>
      </c>
      <c r="I27">
        <v>19.3</v>
      </c>
      <c r="J27">
        <v>1</v>
      </c>
      <c r="K27">
        <v>4.5</v>
      </c>
      <c r="T27" s="16">
        <v>10</v>
      </c>
      <c r="U27" s="23">
        <f t="shared" si="1"/>
        <v>23</v>
      </c>
      <c r="V27" s="16"/>
      <c r="W27" s="105"/>
      <c r="X27" s="104"/>
      <c r="Y27" s="106">
        <f t="shared" si="0"/>
        <v>-100</v>
      </c>
    </row>
    <row r="28" spans="1:25">
      <c r="A28" s="16">
        <v>10</v>
      </c>
      <c r="B28" t="s">
        <v>189</v>
      </c>
      <c r="C28" t="s">
        <v>13</v>
      </c>
      <c r="D28">
        <v>2732</v>
      </c>
      <c r="E28">
        <v>112147</v>
      </c>
      <c r="F28">
        <v>1.8710329999999999</v>
      </c>
      <c r="G28">
        <v>0</v>
      </c>
      <c r="H28">
        <v>14.265000000000001</v>
      </c>
      <c r="I28">
        <v>19.399999999999999</v>
      </c>
      <c r="J28">
        <v>1.2</v>
      </c>
      <c r="K28">
        <v>4.9000000000000004</v>
      </c>
      <c r="T28" s="16">
        <v>9</v>
      </c>
      <c r="U28" s="23">
        <f t="shared" si="1"/>
        <v>28</v>
      </c>
      <c r="V28" s="16"/>
      <c r="W28" s="105"/>
      <c r="X28" s="104"/>
      <c r="Y28" s="106">
        <f t="shared" si="0"/>
        <v>-100</v>
      </c>
    </row>
    <row r="29" spans="1:25">
      <c r="A29" s="16">
        <v>9</v>
      </c>
      <c r="B29" t="s">
        <v>190</v>
      </c>
      <c r="C29" t="s">
        <v>13</v>
      </c>
      <c r="D29">
        <v>2704</v>
      </c>
      <c r="E29">
        <v>112132</v>
      </c>
      <c r="F29">
        <v>1.8676489999999999</v>
      </c>
      <c r="G29">
        <v>0</v>
      </c>
      <c r="H29">
        <v>14.271000000000001</v>
      </c>
      <c r="I29">
        <v>17.600000000000001</v>
      </c>
      <c r="J29">
        <v>1.3</v>
      </c>
      <c r="K29">
        <v>5</v>
      </c>
      <c r="T29" s="16">
        <v>8</v>
      </c>
      <c r="U29" s="23">
        <f t="shared" si="1"/>
        <v>30</v>
      </c>
      <c r="V29" s="16"/>
      <c r="W29" s="105"/>
      <c r="X29" s="104"/>
      <c r="Y29" s="106">
        <f t="shared" si="0"/>
        <v>-100</v>
      </c>
    </row>
    <row r="30" spans="1:25" s="25" customFormat="1">
      <c r="A30" s="21">
        <v>8</v>
      </c>
      <c r="B30" t="s">
        <v>146</v>
      </c>
      <c r="C30" t="s">
        <v>13</v>
      </c>
      <c r="D30">
        <v>2674</v>
      </c>
      <c r="E30">
        <v>112116</v>
      </c>
      <c r="F30">
        <v>1.8759699999999999</v>
      </c>
      <c r="G30">
        <v>0</v>
      </c>
      <c r="H30">
        <v>14.381</v>
      </c>
      <c r="I30">
        <v>18.100000000000001</v>
      </c>
      <c r="J30">
        <v>0.2</v>
      </c>
      <c r="K30">
        <v>2.9</v>
      </c>
      <c r="L30"/>
      <c r="M30"/>
      <c r="N30"/>
      <c r="O30"/>
      <c r="P30"/>
      <c r="Q30"/>
      <c r="R30"/>
      <c r="S30"/>
      <c r="T30" s="22">
        <v>7</v>
      </c>
      <c r="U30" s="23">
        <f t="shared" si="1"/>
        <v>6</v>
      </c>
      <c r="V30" s="24">
        <v>8</v>
      </c>
      <c r="W30" s="105"/>
      <c r="X30" s="104"/>
      <c r="Y30" s="106">
        <f t="shared" si="0"/>
        <v>-100</v>
      </c>
    </row>
    <row r="31" spans="1:25">
      <c r="A31" s="16">
        <v>7</v>
      </c>
      <c r="B31" t="s">
        <v>147</v>
      </c>
      <c r="C31" t="s">
        <v>13</v>
      </c>
      <c r="D31">
        <v>2668</v>
      </c>
      <c r="E31">
        <v>112112</v>
      </c>
      <c r="F31">
        <v>1.902228</v>
      </c>
      <c r="G31">
        <v>0</v>
      </c>
      <c r="H31">
        <v>14.387</v>
      </c>
      <c r="I31">
        <v>19.100000000000001</v>
      </c>
      <c r="J31">
        <v>0.2</v>
      </c>
      <c r="K31">
        <v>0.2</v>
      </c>
      <c r="T31" s="16">
        <v>6</v>
      </c>
      <c r="U31" s="23">
        <f t="shared" si="1"/>
        <v>5</v>
      </c>
      <c r="V31" s="5"/>
      <c r="W31" s="105"/>
      <c r="X31" s="104"/>
      <c r="Y31" s="106">
        <f t="shared" si="0"/>
        <v>-100</v>
      </c>
    </row>
    <row r="32" spans="1:25">
      <c r="A32" s="16">
        <v>6</v>
      </c>
      <c r="B32" t="s">
        <v>148</v>
      </c>
      <c r="C32" t="s">
        <v>13</v>
      </c>
      <c r="D32">
        <v>2663</v>
      </c>
      <c r="E32">
        <v>112110</v>
      </c>
      <c r="F32">
        <v>1.8901760000000001</v>
      </c>
      <c r="G32">
        <v>0</v>
      </c>
      <c r="H32">
        <v>14.356</v>
      </c>
      <c r="I32">
        <v>18.2</v>
      </c>
      <c r="J32">
        <v>0.6</v>
      </c>
      <c r="K32">
        <v>4.5</v>
      </c>
      <c r="T32" s="16">
        <v>5</v>
      </c>
      <c r="U32" s="23">
        <f t="shared" si="1"/>
        <v>14</v>
      </c>
      <c r="V32" s="5"/>
      <c r="W32" s="105"/>
      <c r="X32" s="104"/>
      <c r="Y32" s="106">
        <f t="shared" si="0"/>
        <v>-100</v>
      </c>
    </row>
    <row r="33" spans="1:25">
      <c r="A33" s="16">
        <v>5</v>
      </c>
      <c r="B33" t="s">
        <v>149</v>
      </c>
      <c r="C33" t="s">
        <v>13</v>
      </c>
      <c r="D33">
        <v>2649</v>
      </c>
      <c r="E33">
        <v>112102</v>
      </c>
      <c r="F33">
        <v>1.8696349999999999</v>
      </c>
      <c r="G33">
        <v>0</v>
      </c>
      <c r="H33">
        <v>14.281000000000001</v>
      </c>
      <c r="I33">
        <v>18.5</v>
      </c>
      <c r="J33">
        <v>1.1000000000000001</v>
      </c>
      <c r="K33">
        <v>5.4</v>
      </c>
      <c r="T33" s="16">
        <v>4</v>
      </c>
      <c r="U33" s="23">
        <f t="shared" si="1"/>
        <v>25</v>
      </c>
      <c r="V33" s="5"/>
      <c r="W33" s="105"/>
      <c r="X33" s="104"/>
      <c r="Y33" s="106">
        <f t="shared" si="0"/>
        <v>-100</v>
      </c>
    </row>
    <row r="34" spans="1:25">
      <c r="A34" s="16">
        <v>4</v>
      </c>
      <c r="B34" t="s">
        <v>150</v>
      </c>
      <c r="C34" t="s">
        <v>13</v>
      </c>
      <c r="D34">
        <v>2624</v>
      </c>
      <c r="E34">
        <v>112089</v>
      </c>
      <c r="F34">
        <v>1.867961</v>
      </c>
      <c r="G34">
        <v>0</v>
      </c>
      <c r="H34">
        <v>14.282</v>
      </c>
      <c r="I34">
        <v>16.7</v>
      </c>
      <c r="J34">
        <v>1.2</v>
      </c>
      <c r="K34">
        <v>4.9000000000000004</v>
      </c>
      <c r="T34" s="16">
        <v>3</v>
      </c>
      <c r="U34" s="23">
        <f t="shared" si="1"/>
        <v>29</v>
      </c>
      <c r="V34" s="5"/>
      <c r="W34" s="105"/>
      <c r="X34" s="104"/>
      <c r="Y34" s="106">
        <f t="shared" si="0"/>
        <v>-100</v>
      </c>
    </row>
    <row r="35" spans="1:25">
      <c r="A35" s="16">
        <v>3</v>
      </c>
      <c r="B35" t="s">
        <v>151</v>
      </c>
      <c r="C35" t="s">
        <v>13</v>
      </c>
      <c r="D35">
        <v>2595</v>
      </c>
      <c r="E35">
        <v>112073</v>
      </c>
      <c r="F35">
        <v>1.860652</v>
      </c>
      <c r="G35">
        <v>0</v>
      </c>
      <c r="H35">
        <v>14.266999999999999</v>
      </c>
      <c r="I35">
        <v>19.2</v>
      </c>
      <c r="J35">
        <v>1.4</v>
      </c>
      <c r="K35">
        <v>4.5</v>
      </c>
      <c r="T35" s="16">
        <v>2</v>
      </c>
      <c r="U35" s="23">
        <f t="shared" si="1"/>
        <v>32</v>
      </c>
      <c r="V35" s="5"/>
      <c r="W35" s="105"/>
      <c r="X35" s="104"/>
      <c r="Y35" s="106">
        <f>((X35*100)/D35)-100</f>
        <v>-100</v>
      </c>
    </row>
    <row r="36" spans="1:25">
      <c r="A36" s="16">
        <v>2</v>
      </c>
      <c r="B36" t="s">
        <v>152</v>
      </c>
      <c r="C36" t="s">
        <v>13</v>
      </c>
      <c r="D36">
        <v>2563</v>
      </c>
      <c r="E36">
        <v>112055</v>
      </c>
      <c r="F36">
        <v>1.868906</v>
      </c>
      <c r="G36">
        <v>0</v>
      </c>
      <c r="H36">
        <v>14.24</v>
      </c>
      <c r="I36">
        <v>20.8</v>
      </c>
      <c r="J36">
        <v>1.4</v>
      </c>
      <c r="K36">
        <v>5.4</v>
      </c>
      <c r="T36" s="16">
        <v>1</v>
      </c>
      <c r="U36" s="23">
        <f t="shared" si="1"/>
        <v>33</v>
      </c>
      <c r="V36" s="5"/>
      <c r="W36" s="105"/>
      <c r="X36" s="104"/>
      <c r="Y36" s="106">
        <f t="shared" ref="Y36:Y37" si="2">((X36*100)/D36)-100</f>
        <v>-100</v>
      </c>
    </row>
    <row r="37" spans="1:25">
      <c r="A37" s="16">
        <v>1</v>
      </c>
      <c r="B37" t="s">
        <v>138</v>
      </c>
      <c r="C37" t="s">
        <v>13</v>
      </c>
      <c r="D37">
        <v>2530</v>
      </c>
      <c r="E37">
        <v>112037</v>
      </c>
      <c r="F37">
        <v>1.8657980000000001</v>
      </c>
      <c r="G37">
        <v>0</v>
      </c>
      <c r="H37">
        <v>14.355</v>
      </c>
      <c r="I37">
        <v>21.3</v>
      </c>
      <c r="J37">
        <v>0.2</v>
      </c>
      <c r="K37">
        <v>3.9</v>
      </c>
      <c r="T37" s="1"/>
      <c r="U37" s="26"/>
      <c r="V37" s="5"/>
      <c r="W37" s="105"/>
      <c r="X37" s="104"/>
      <c r="Y37" s="106">
        <f t="shared" si="2"/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86"/>
      <c r="X38" s="187"/>
      <c r="Y38" s="188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80"/>
      <c r="X39" s="181"/>
      <c r="Y39" s="18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80"/>
      <c r="X40" s="181"/>
      <c r="Y40" s="18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83"/>
      <c r="X41" s="184"/>
      <c r="Y41" s="185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7" sqref="B7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 customHeight="1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61" t="s">
        <v>135</v>
      </c>
      <c r="X1" s="161" t="s">
        <v>136</v>
      </c>
      <c r="Y1" s="164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62"/>
      <c r="X2" s="162"/>
      <c r="Y2" s="165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62"/>
      <c r="X3" s="162"/>
      <c r="Y3" s="16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62"/>
      <c r="X4" s="162"/>
      <c r="Y4" s="16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63"/>
      <c r="X5" s="163"/>
      <c r="Y5" s="166"/>
    </row>
    <row r="6" spans="1:25">
      <c r="A6" s="21">
        <v>32</v>
      </c>
      <c r="T6" s="22">
        <v>31</v>
      </c>
      <c r="U6" s="23">
        <f>D6-D7</f>
        <v>-450465</v>
      </c>
      <c r="V6" s="24">
        <v>1</v>
      </c>
      <c r="W6" s="107"/>
      <c r="X6" s="103"/>
      <c r="Y6" s="106" t="e">
        <f t="shared" ref="Y6:Y34" si="0">((X6*100)/D6)-100</f>
        <v>#DIV/0!</v>
      </c>
    </row>
    <row r="7" spans="1:25">
      <c r="A7" s="16">
        <v>31</v>
      </c>
      <c r="D7">
        <v>450465</v>
      </c>
      <c r="T7" s="16">
        <v>30</v>
      </c>
      <c r="U7" s="23">
        <f>D7-D8</f>
        <v>0</v>
      </c>
      <c r="V7" s="4"/>
      <c r="W7" s="103"/>
      <c r="X7" s="103"/>
      <c r="Y7" s="106">
        <f t="shared" si="0"/>
        <v>-100</v>
      </c>
    </row>
    <row r="8" spans="1:25">
      <c r="A8" s="16">
        <v>30</v>
      </c>
      <c r="D8">
        <v>450465</v>
      </c>
      <c r="T8" s="16">
        <v>29</v>
      </c>
      <c r="U8" s="23">
        <f>D8-D9</f>
        <v>2088</v>
      </c>
      <c r="V8" s="4"/>
      <c r="W8" s="103"/>
      <c r="X8" s="103"/>
      <c r="Y8" s="106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448377</v>
      </c>
      <c r="E9">
        <v>637788</v>
      </c>
      <c r="F9">
        <v>6.9224240000000004</v>
      </c>
      <c r="G9">
        <v>0</v>
      </c>
      <c r="H9">
        <v>91.688000000000002</v>
      </c>
      <c r="I9">
        <v>24.5</v>
      </c>
      <c r="J9">
        <v>174.8</v>
      </c>
      <c r="K9">
        <v>224.3</v>
      </c>
      <c r="L9">
        <v>1.0121</v>
      </c>
      <c r="M9">
        <v>86.436999999999998</v>
      </c>
      <c r="N9">
        <v>93.516999999999996</v>
      </c>
      <c r="O9">
        <v>86.688000000000002</v>
      </c>
      <c r="P9">
        <v>22.8</v>
      </c>
      <c r="Q9">
        <v>28.3</v>
      </c>
      <c r="R9">
        <v>23.9</v>
      </c>
      <c r="S9">
        <v>4.9800000000000004</v>
      </c>
      <c r="T9" s="22">
        <v>28</v>
      </c>
      <c r="U9" s="23">
        <f t="shared" ref="U9:U36" si="1">D9-D10</f>
        <v>4194</v>
      </c>
      <c r="V9" s="24">
        <v>29</v>
      </c>
      <c r="W9" s="103"/>
      <c r="X9" s="103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444183</v>
      </c>
      <c r="E10">
        <v>637210</v>
      </c>
      <c r="F10">
        <v>7.3380289999999997</v>
      </c>
      <c r="G10">
        <v>0</v>
      </c>
      <c r="H10">
        <v>91.320999999999998</v>
      </c>
      <c r="I10">
        <v>24.7</v>
      </c>
      <c r="J10">
        <v>191.7</v>
      </c>
      <c r="K10">
        <v>267.5</v>
      </c>
      <c r="L10">
        <v>1.0128999999999999</v>
      </c>
      <c r="M10">
        <v>88.649000000000001</v>
      </c>
      <c r="N10">
        <v>94.647999999999996</v>
      </c>
      <c r="O10">
        <v>92.623000000000005</v>
      </c>
      <c r="P10">
        <v>23.2</v>
      </c>
      <c r="Q10">
        <v>28.2</v>
      </c>
      <c r="R10">
        <v>24.1</v>
      </c>
      <c r="S10">
        <v>4.9800000000000004</v>
      </c>
      <c r="T10" s="16">
        <v>27</v>
      </c>
      <c r="U10" s="23">
        <f t="shared" si="1"/>
        <v>4600</v>
      </c>
      <c r="V10" s="16"/>
      <c r="W10" s="103"/>
      <c r="X10" s="103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439583</v>
      </c>
      <c r="E11">
        <v>636574</v>
      </c>
      <c r="F11">
        <v>7.1225589999999999</v>
      </c>
      <c r="G11">
        <v>0</v>
      </c>
      <c r="H11">
        <v>90.019000000000005</v>
      </c>
      <c r="I11">
        <v>24.7</v>
      </c>
      <c r="J11">
        <v>204.4</v>
      </c>
      <c r="K11">
        <v>242.2</v>
      </c>
      <c r="L11">
        <v>1.0125</v>
      </c>
      <c r="M11">
        <v>87.188999999999993</v>
      </c>
      <c r="N11">
        <v>93.263999999999996</v>
      </c>
      <c r="O11">
        <v>89.45</v>
      </c>
      <c r="P11">
        <v>22.8</v>
      </c>
      <c r="Q11">
        <v>28.2</v>
      </c>
      <c r="R11">
        <v>23.7</v>
      </c>
      <c r="S11">
        <v>4.9800000000000004</v>
      </c>
      <c r="T11" s="16">
        <v>26</v>
      </c>
      <c r="U11" s="23">
        <f t="shared" si="1"/>
        <v>4906</v>
      </c>
      <c r="V11" s="16"/>
      <c r="W11" s="103"/>
      <c r="X11" s="103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434677</v>
      </c>
      <c r="E12">
        <v>635887</v>
      </c>
      <c r="F12">
        <v>7.0323190000000002</v>
      </c>
      <c r="G12">
        <v>0</v>
      </c>
      <c r="H12">
        <v>89.182000000000002</v>
      </c>
      <c r="I12">
        <v>24.6</v>
      </c>
      <c r="J12">
        <v>206.9</v>
      </c>
      <c r="K12">
        <v>249.5</v>
      </c>
      <c r="L12">
        <v>1.0123</v>
      </c>
      <c r="M12">
        <v>86.44</v>
      </c>
      <c r="N12">
        <v>91.972999999999999</v>
      </c>
      <c r="O12">
        <v>88.222999999999999</v>
      </c>
      <c r="P12">
        <v>22.8</v>
      </c>
      <c r="Q12">
        <v>28.5</v>
      </c>
      <c r="R12">
        <v>23.8</v>
      </c>
      <c r="S12">
        <v>4.9800000000000004</v>
      </c>
      <c r="T12" s="16">
        <v>25</v>
      </c>
      <c r="U12" s="23">
        <f t="shared" si="1"/>
        <v>4966</v>
      </c>
      <c r="V12" s="16"/>
      <c r="W12" s="103"/>
      <c r="X12" s="103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429711</v>
      </c>
      <c r="E13">
        <v>635186</v>
      </c>
      <c r="F13">
        <v>7.0167989999999998</v>
      </c>
      <c r="G13">
        <v>0</v>
      </c>
      <c r="H13">
        <v>89.866</v>
      </c>
      <c r="I13">
        <v>24.5</v>
      </c>
      <c r="J13">
        <v>205.7</v>
      </c>
      <c r="K13">
        <v>244</v>
      </c>
      <c r="L13">
        <v>1.0123</v>
      </c>
      <c r="M13">
        <v>86.296999999999997</v>
      </c>
      <c r="N13">
        <v>92.338999999999999</v>
      </c>
      <c r="O13">
        <v>88.09</v>
      </c>
      <c r="P13">
        <v>23.2</v>
      </c>
      <c r="Q13">
        <v>27.7</v>
      </c>
      <c r="R13">
        <v>24.1</v>
      </c>
      <c r="S13">
        <v>4.9800000000000004</v>
      </c>
      <c r="T13" s="16">
        <v>24</v>
      </c>
      <c r="U13" s="23">
        <f t="shared" si="1"/>
        <v>4936</v>
      </c>
      <c r="V13" s="16"/>
      <c r="W13" s="103"/>
      <c r="X13" s="103"/>
      <c r="Y13" s="106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424775</v>
      </c>
      <c r="E14">
        <v>634494</v>
      </c>
      <c r="F14">
        <v>6.983803</v>
      </c>
      <c r="G14">
        <v>0</v>
      </c>
      <c r="H14">
        <v>88.688000000000002</v>
      </c>
      <c r="I14">
        <v>24.4</v>
      </c>
      <c r="J14">
        <v>210.3</v>
      </c>
      <c r="K14">
        <v>299.10000000000002</v>
      </c>
      <c r="L14">
        <v>1.0123</v>
      </c>
      <c r="M14">
        <v>85.316000000000003</v>
      </c>
      <c r="N14">
        <v>91.515000000000001</v>
      </c>
      <c r="O14">
        <v>87.411000000000001</v>
      </c>
      <c r="P14">
        <v>22.5</v>
      </c>
      <c r="Q14">
        <v>26.6</v>
      </c>
      <c r="R14">
        <v>23.5</v>
      </c>
      <c r="S14">
        <v>4.99</v>
      </c>
      <c r="T14" s="16">
        <v>23</v>
      </c>
      <c r="U14" s="23">
        <f t="shared" ref="U14:U20" si="2">D14-D15</f>
        <v>5047</v>
      </c>
      <c r="V14" s="16"/>
      <c r="W14" s="103"/>
      <c r="X14" s="103"/>
      <c r="Y14" s="106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419728</v>
      </c>
      <c r="E15">
        <v>633778</v>
      </c>
      <c r="F15">
        <v>6.9847549999999998</v>
      </c>
      <c r="G15">
        <v>0</v>
      </c>
      <c r="H15">
        <v>88.897000000000006</v>
      </c>
      <c r="I15">
        <v>22.8</v>
      </c>
      <c r="J15">
        <v>73.400000000000006</v>
      </c>
      <c r="K15">
        <v>316.60000000000002</v>
      </c>
      <c r="L15">
        <v>1.0122</v>
      </c>
      <c r="M15">
        <v>85.674999999999997</v>
      </c>
      <c r="N15">
        <v>91.647999999999996</v>
      </c>
      <c r="O15">
        <v>87.701999999999998</v>
      </c>
      <c r="P15">
        <v>16.600000000000001</v>
      </c>
      <c r="Q15">
        <v>28.7</v>
      </c>
      <c r="R15">
        <v>24.3</v>
      </c>
      <c r="S15">
        <v>4.99</v>
      </c>
      <c r="T15" s="16">
        <v>22</v>
      </c>
      <c r="U15" s="23">
        <f t="shared" si="2"/>
        <v>1757</v>
      </c>
      <c r="V15" s="16"/>
      <c r="W15" s="103"/>
      <c r="X15" s="103"/>
      <c r="Y15" s="106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417971</v>
      </c>
      <c r="E16">
        <v>633528</v>
      </c>
      <c r="F16">
        <v>6.9896820000000002</v>
      </c>
      <c r="G16">
        <v>0</v>
      </c>
      <c r="H16">
        <v>91.418999999999997</v>
      </c>
      <c r="I16">
        <v>24.8</v>
      </c>
      <c r="J16">
        <v>213.8</v>
      </c>
      <c r="K16">
        <v>242.8</v>
      </c>
      <c r="L16">
        <v>1.0122</v>
      </c>
      <c r="M16">
        <v>86.766999999999996</v>
      </c>
      <c r="N16">
        <v>94.266999999999996</v>
      </c>
      <c r="O16">
        <v>87.825000000000003</v>
      </c>
      <c r="P16">
        <v>23.7</v>
      </c>
      <c r="Q16">
        <v>27.2</v>
      </c>
      <c r="R16">
        <v>24.4</v>
      </c>
      <c r="S16">
        <v>5</v>
      </c>
      <c r="T16" s="22">
        <v>21</v>
      </c>
      <c r="U16" s="23">
        <f t="shared" si="2"/>
        <v>5133</v>
      </c>
      <c r="V16" s="24">
        <v>22</v>
      </c>
      <c r="W16" s="103"/>
      <c r="X16" s="103"/>
      <c r="Y16" s="106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412838</v>
      </c>
      <c r="E17">
        <v>632819</v>
      </c>
      <c r="F17">
        <v>7.2052480000000001</v>
      </c>
      <c r="G17">
        <v>0</v>
      </c>
      <c r="H17">
        <v>91.438000000000002</v>
      </c>
      <c r="I17">
        <v>24.6</v>
      </c>
      <c r="J17">
        <v>221</v>
      </c>
      <c r="K17">
        <v>250.2</v>
      </c>
      <c r="L17">
        <v>1.0125999999999999</v>
      </c>
      <c r="M17">
        <v>88.641000000000005</v>
      </c>
      <c r="N17">
        <v>93.614999999999995</v>
      </c>
      <c r="O17">
        <v>90.846999999999994</v>
      </c>
      <c r="P17">
        <v>23.4</v>
      </c>
      <c r="Q17">
        <v>28</v>
      </c>
      <c r="R17">
        <v>24.4</v>
      </c>
      <c r="S17">
        <v>5</v>
      </c>
      <c r="T17" s="16">
        <v>20</v>
      </c>
      <c r="U17" s="23">
        <f t="shared" si="2"/>
        <v>5304</v>
      </c>
      <c r="V17" s="16"/>
      <c r="W17" s="103"/>
      <c r="X17" s="103"/>
      <c r="Y17" s="106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407534</v>
      </c>
      <c r="E18">
        <v>632086</v>
      </c>
      <c r="F18">
        <v>7.218343</v>
      </c>
      <c r="G18">
        <v>0</v>
      </c>
      <c r="H18">
        <v>90.096999999999994</v>
      </c>
      <c r="I18">
        <v>25.6</v>
      </c>
      <c r="J18">
        <v>205.3</v>
      </c>
      <c r="K18">
        <v>290.60000000000002</v>
      </c>
      <c r="L18">
        <v>1.0126999999999999</v>
      </c>
      <c r="M18">
        <v>86.741</v>
      </c>
      <c r="N18">
        <v>93.463999999999999</v>
      </c>
      <c r="O18">
        <v>91.015000000000001</v>
      </c>
      <c r="P18">
        <v>23.9</v>
      </c>
      <c r="Q18">
        <v>28.9</v>
      </c>
      <c r="R18">
        <v>24.3</v>
      </c>
      <c r="S18">
        <v>5</v>
      </c>
      <c r="T18" s="16">
        <v>19</v>
      </c>
      <c r="U18" s="23">
        <f t="shared" si="2"/>
        <v>4925</v>
      </c>
      <c r="V18" s="16"/>
      <c r="W18" s="103"/>
      <c r="X18" s="103"/>
      <c r="Y18" s="106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402609</v>
      </c>
      <c r="E19">
        <v>631396</v>
      </c>
      <c r="F19">
        <v>7.0846850000000003</v>
      </c>
      <c r="G19">
        <v>0</v>
      </c>
      <c r="H19">
        <v>88.835999999999999</v>
      </c>
      <c r="I19">
        <v>25.2</v>
      </c>
      <c r="J19">
        <v>198.8</v>
      </c>
      <c r="K19">
        <v>270.8</v>
      </c>
      <c r="L19">
        <v>1.0124</v>
      </c>
      <c r="M19">
        <v>86.397000000000006</v>
      </c>
      <c r="N19">
        <v>91.162999999999997</v>
      </c>
      <c r="O19">
        <v>89.097999999999999</v>
      </c>
      <c r="P19">
        <v>22.4</v>
      </c>
      <c r="Q19">
        <v>28.4</v>
      </c>
      <c r="R19">
        <v>24.2</v>
      </c>
      <c r="S19">
        <v>5</v>
      </c>
      <c r="T19" s="16">
        <v>18</v>
      </c>
      <c r="U19" s="23">
        <f t="shared" si="2"/>
        <v>4769</v>
      </c>
      <c r="V19" s="16"/>
      <c r="W19" s="103"/>
      <c r="X19" s="103"/>
      <c r="Y19" s="106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397840</v>
      </c>
      <c r="E20">
        <v>630719</v>
      </c>
      <c r="F20">
        <v>6.980442</v>
      </c>
      <c r="G20">
        <v>0</v>
      </c>
      <c r="H20">
        <v>89.194999999999993</v>
      </c>
      <c r="I20">
        <v>25.2</v>
      </c>
      <c r="J20">
        <v>203.1</v>
      </c>
      <c r="K20">
        <v>285.2</v>
      </c>
      <c r="L20">
        <v>1.0122</v>
      </c>
      <c r="M20">
        <v>86.393000000000001</v>
      </c>
      <c r="N20">
        <v>91.091999999999999</v>
      </c>
      <c r="O20">
        <v>87.703000000000003</v>
      </c>
      <c r="P20">
        <v>23.6</v>
      </c>
      <c r="Q20">
        <v>28.2</v>
      </c>
      <c r="R20">
        <v>24.4</v>
      </c>
      <c r="S20">
        <v>5</v>
      </c>
      <c r="T20" s="16">
        <v>17</v>
      </c>
      <c r="U20" s="23">
        <f t="shared" si="2"/>
        <v>4871</v>
      </c>
      <c r="V20" s="16"/>
      <c r="W20" s="104"/>
      <c r="X20" s="104"/>
      <c r="Y20" s="106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392969</v>
      </c>
      <c r="E21">
        <v>630030</v>
      </c>
      <c r="F21">
        <v>7.0802759999999996</v>
      </c>
      <c r="G21">
        <v>0</v>
      </c>
      <c r="H21">
        <v>92.834999999999994</v>
      </c>
      <c r="I21">
        <v>24.7</v>
      </c>
      <c r="J21">
        <v>201.4</v>
      </c>
      <c r="K21">
        <v>307.89999999999998</v>
      </c>
      <c r="L21">
        <v>1.0124</v>
      </c>
      <c r="M21">
        <v>88.403999999999996</v>
      </c>
      <c r="N21">
        <v>95.236000000000004</v>
      </c>
      <c r="O21">
        <v>88.957999999999998</v>
      </c>
      <c r="P21">
        <v>23.3</v>
      </c>
      <c r="Q21">
        <v>27.6</v>
      </c>
      <c r="R21">
        <v>24</v>
      </c>
      <c r="S21">
        <v>4.99</v>
      </c>
      <c r="T21" s="16">
        <v>16</v>
      </c>
      <c r="U21" s="23">
        <f t="shared" ref="U21:U29" si="3">D21-D22</f>
        <v>4832</v>
      </c>
      <c r="V21" s="16"/>
      <c r="W21" s="104"/>
      <c r="X21" s="104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388137</v>
      </c>
      <c r="E22">
        <v>629371</v>
      </c>
      <c r="F22">
        <v>7.4973799999999997</v>
      </c>
      <c r="G22">
        <v>0</v>
      </c>
      <c r="H22">
        <v>93.831000000000003</v>
      </c>
      <c r="I22">
        <v>24.6</v>
      </c>
      <c r="J22">
        <v>205.1</v>
      </c>
      <c r="K22">
        <v>305.2</v>
      </c>
      <c r="L22">
        <v>1.0133000000000001</v>
      </c>
      <c r="M22">
        <v>90.075000000000003</v>
      </c>
      <c r="N22">
        <v>95.638999999999996</v>
      </c>
      <c r="O22">
        <v>94.641999999999996</v>
      </c>
      <c r="P22">
        <v>22.7</v>
      </c>
      <c r="Q22">
        <v>28</v>
      </c>
      <c r="R22">
        <v>23.6</v>
      </c>
      <c r="S22">
        <v>4.9800000000000004</v>
      </c>
      <c r="T22" s="16">
        <v>15</v>
      </c>
      <c r="U22" s="23">
        <f t="shared" si="3"/>
        <v>4922</v>
      </c>
      <c r="V22" s="16"/>
      <c r="W22" s="104"/>
      <c r="X22" s="104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383215</v>
      </c>
      <c r="E23">
        <v>628708</v>
      </c>
      <c r="F23">
        <v>7.1927490000000001</v>
      </c>
      <c r="G23">
        <v>0</v>
      </c>
      <c r="H23">
        <v>92.602000000000004</v>
      </c>
      <c r="I23">
        <v>24.6</v>
      </c>
      <c r="J23">
        <v>208.6</v>
      </c>
      <c r="K23">
        <v>235.3</v>
      </c>
      <c r="L23">
        <v>1.0125999999999999</v>
      </c>
      <c r="M23">
        <v>90.608000000000004</v>
      </c>
      <c r="N23">
        <v>94.236000000000004</v>
      </c>
      <c r="O23">
        <v>90.608000000000004</v>
      </c>
      <c r="P23">
        <v>23.2</v>
      </c>
      <c r="Q23">
        <v>27.7</v>
      </c>
      <c r="R23">
        <v>24.2</v>
      </c>
      <c r="S23">
        <v>4.99</v>
      </c>
      <c r="T23" s="22">
        <v>14</v>
      </c>
      <c r="U23" s="23">
        <f t="shared" si="3"/>
        <v>5007</v>
      </c>
      <c r="V23" s="24">
        <v>15</v>
      </c>
      <c r="W23" s="104"/>
      <c r="X23" s="104"/>
      <c r="Y23" s="106" t="e">
        <f>((X23*100)/#REF!)-100</f>
        <v>#REF!</v>
      </c>
    </row>
    <row r="24" spans="1:25">
      <c r="A24" s="16">
        <v>14</v>
      </c>
      <c r="B24" t="s">
        <v>185</v>
      </c>
      <c r="C24" t="s">
        <v>13</v>
      </c>
      <c r="D24">
        <v>378208</v>
      </c>
      <c r="E24">
        <v>628024</v>
      </c>
      <c r="F24">
        <v>7.2989540000000002</v>
      </c>
      <c r="G24">
        <v>0</v>
      </c>
      <c r="H24">
        <v>92.197999999999993</v>
      </c>
      <c r="I24">
        <v>24.8</v>
      </c>
      <c r="J24">
        <v>207.5</v>
      </c>
      <c r="K24">
        <v>236.9</v>
      </c>
      <c r="L24">
        <v>1.0127999999999999</v>
      </c>
      <c r="M24">
        <v>89.215999999999994</v>
      </c>
      <c r="N24">
        <v>94.18</v>
      </c>
      <c r="O24">
        <v>92.188000000000002</v>
      </c>
      <c r="P24">
        <v>23.6</v>
      </c>
      <c r="Q24">
        <v>27.2</v>
      </c>
      <c r="R24">
        <v>24.5</v>
      </c>
      <c r="S24">
        <v>5</v>
      </c>
      <c r="T24" s="16">
        <v>13</v>
      </c>
      <c r="U24" s="23">
        <f t="shared" si="3"/>
        <v>4978</v>
      </c>
      <c r="V24" s="16"/>
      <c r="W24" s="104"/>
      <c r="X24" s="104"/>
      <c r="Y24" s="106" t="e">
        <f>((X24*100)/#REF!)-100</f>
        <v>#REF!</v>
      </c>
    </row>
    <row r="25" spans="1:25">
      <c r="A25" s="16">
        <v>13</v>
      </c>
      <c r="B25" t="s">
        <v>186</v>
      </c>
      <c r="C25" t="s">
        <v>13</v>
      </c>
      <c r="D25">
        <v>373230</v>
      </c>
      <c r="E25">
        <v>627341</v>
      </c>
      <c r="F25">
        <v>7.2306970000000002</v>
      </c>
      <c r="G25">
        <v>0</v>
      </c>
      <c r="H25">
        <v>91.143000000000001</v>
      </c>
      <c r="I25">
        <v>24.7</v>
      </c>
      <c r="J25">
        <v>212.7</v>
      </c>
      <c r="K25">
        <v>286.3</v>
      </c>
      <c r="L25">
        <v>1.0126999999999999</v>
      </c>
      <c r="M25">
        <v>87.212000000000003</v>
      </c>
      <c r="N25">
        <v>94.045000000000002</v>
      </c>
      <c r="O25">
        <v>91.045000000000002</v>
      </c>
      <c r="P25">
        <v>23.2</v>
      </c>
      <c r="Q25">
        <v>28.3</v>
      </c>
      <c r="R25">
        <v>23.9</v>
      </c>
      <c r="S25">
        <v>4.99</v>
      </c>
      <c r="T25" s="16">
        <v>12</v>
      </c>
      <c r="U25" s="23">
        <f t="shared" si="3"/>
        <v>5103</v>
      </c>
      <c r="V25" s="16"/>
      <c r="W25" s="104"/>
      <c r="X25" s="104"/>
      <c r="Y25" s="106" t="e">
        <f>((X25*100)/#REF!)-100</f>
        <v>#REF!</v>
      </c>
    </row>
    <row r="26" spans="1:25">
      <c r="A26" s="16">
        <v>12</v>
      </c>
      <c r="B26" t="s">
        <v>187</v>
      </c>
      <c r="C26" t="s">
        <v>13</v>
      </c>
      <c r="D26">
        <v>368127</v>
      </c>
      <c r="E26">
        <v>626634</v>
      </c>
      <c r="F26">
        <v>7.0455709999999998</v>
      </c>
      <c r="G26">
        <v>0</v>
      </c>
      <c r="H26">
        <v>89.52</v>
      </c>
      <c r="I26">
        <v>24.9</v>
      </c>
      <c r="J26">
        <v>207.7</v>
      </c>
      <c r="K26">
        <v>247</v>
      </c>
      <c r="L26">
        <v>1.0124</v>
      </c>
      <c r="M26">
        <v>86.424000000000007</v>
      </c>
      <c r="N26">
        <v>92.864999999999995</v>
      </c>
      <c r="O26">
        <v>88.385999999999996</v>
      </c>
      <c r="P26">
        <v>22.7</v>
      </c>
      <c r="Q26">
        <v>28.5</v>
      </c>
      <c r="R26">
        <v>23.8</v>
      </c>
      <c r="S26">
        <v>4.99</v>
      </c>
      <c r="T26" s="16">
        <v>11</v>
      </c>
      <c r="U26" s="23">
        <f t="shared" si="3"/>
        <v>4984</v>
      </c>
      <c r="V26" s="16"/>
      <c r="W26" s="105"/>
      <c r="X26" s="104"/>
      <c r="Y26" s="106" t="e">
        <f>((X26*100)/#REF!)-100</f>
        <v>#REF!</v>
      </c>
    </row>
    <row r="27" spans="1:25">
      <c r="A27" s="16">
        <v>11</v>
      </c>
      <c r="B27" t="s">
        <v>188</v>
      </c>
      <c r="C27" t="s">
        <v>13</v>
      </c>
      <c r="D27">
        <v>363143</v>
      </c>
      <c r="E27">
        <v>625933</v>
      </c>
      <c r="F27">
        <v>7.1585919999999996</v>
      </c>
      <c r="G27">
        <v>0</v>
      </c>
      <c r="H27">
        <v>89.978999999999999</v>
      </c>
      <c r="I27">
        <v>24.9</v>
      </c>
      <c r="J27">
        <v>206</v>
      </c>
      <c r="K27">
        <v>239.4</v>
      </c>
      <c r="L27">
        <v>1.0125999999999999</v>
      </c>
      <c r="M27">
        <v>85.741</v>
      </c>
      <c r="N27">
        <v>93.143000000000001</v>
      </c>
      <c r="O27">
        <v>90.129000000000005</v>
      </c>
      <c r="P27">
        <v>23.1</v>
      </c>
      <c r="Q27">
        <v>28.7</v>
      </c>
      <c r="R27">
        <v>24.2</v>
      </c>
      <c r="S27">
        <v>4.99</v>
      </c>
      <c r="T27" s="16">
        <v>10</v>
      </c>
      <c r="U27" s="23">
        <f t="shared" si="3"/>
        <v>4944</v>
      </c>
      <c r="V27" s="16"/>
      <c r="W27" s="105"/>
      <c r="X27" s="104"/>
      <c r="Y27" s="106" t="e">
        <f>((X27*100)/#REF!)-100</f>
        <v>#REF!</v>
      </c>
    </row>
    <row r="28" spans="1:25">
      <c r="A28" s="16">
        <v>10</v>
      </c>
      <c r="B28" t="s">
        <v>189</v>
      </c>
      <c r="C28" t="s">
        <v>13</v>
      </c>
      <c r="D28">
        <v>358199</v>
      </c>
      <c r="E28">
        <v>625240</v>
      </c>
      <c r="F28">
        <v>7.061388</v>
      </c>
      <c r="G28">
        <v>0</v>
      </c>
      <c r="H28">
        <v>89.352000000000004</v>
      </c>
      <c r="I28">
        <v>24.9</v>
      </c>
      <c r="J28">
        <v>209</v>
      </c>
      <c r="K28">
        <v>233.8</v>
      </c>
      <c r="L28">
        <v>1.0123</v>
      </c>
      <c r="M28">
        <v>85.926000000000002</v>
      </c>
      <c r="N28">
        <v>91.921000000000006</v>
      </c>
      <c r="O28">
        <v>88.793999999999997</v>
      </c>
      <c r="P28">
        <v>23.2</v>
      </c>
      <c r="Q28">
        <v>28.5</v>
      </c>
      <c r="R28">
        <v>24.3</v>
      </c>
      <c r="S28">
        <v>5</v>
      </c>
      <c r="T28" s="16">
        <v>9</v>
      </c>
      <c r="U28" s="23">
        <f t="shared" si="3"/>
        <v>5016</v>
      </c>
      <c r="V28" s="16"/>
      <c r="W28" s="105"/>
      <c r="X28" s="104"/>
      <c r="Y28" s="106" t="e">
        <f>((X28*100)/#REF!)-100</f>
        <v>#REF!</v>
      </c>
    </row>
    <row r="29" spans="1:25">
      <c r="A29" s="16">
        <v>9</v>
      </c>
      <c r="B29" t="s">
        <v>190</v>
      </c>
      <c r="C29" t="s">
        <v>13</v>
      </c>
      <c r="D29">
        <v>353183</v>
      </c>
      <c r="E29">
        <v>624532</v>
      </c>
      <c r="F29">
        <v>7.1650090000000004</v>
      </c>
      <c r="G29">
        <v>0</v>
      </c>
      <c r="H29">
        <v>89.62</v>
      </c>
      <c r="I29">
        <v>24.6</v>
      </c>
      <c r="J29">
        <v>207.8</v>
      </c>
      <c r="K29">
        <v>229.5</v>
      </c>
      <c r="L29">
        <v>1.0125999999999999</v>
      </c>
      <c r="M29">
        <v>86.403999999999996</v>
      </c>
      <c r="N29">
        <v>92.522999999999996</v>
      </c>
      <c r="O29">
        <v>90.210999999999999</v>
      </c>
      <c r="P29">
        <v>23.3</v>
      </c>
      <c r="Q29">
        <v>27.1</v>
      </c>
      <c r="R29">
        <v>24.2</v>
      </c>
      <c r="S29">
        <v>5</v>
      </c>
      <c r="T29" s="16">
        <v>8</v>
      </c>
      <c r="U29" s="23">
        <f t="shared" si="3"/>
        <v>5004</v>
      </c>
      <c r="V29" s="16"/>
      <c r="W29" s="105">
        <v>41891.384571759256</v>
      </c>
      <c r="X29" s="104">
        <v>353184</v>
      </c>
      <c r="Y29" s="106" t="e">
        <f>((X29*100)/#REF!)-100</f>
        <v>#REF!</v>
      </c>
    </row>
    <row r="30" spans="1:25" s="25" customFormat="1">
      <c r="A30" s="21">
        <v>8</v>
      </c>
      <c r="B30" t="s">
        <v>146</v>
      </c>
      <c r="C30" t="s">
        <v>13</v>
      </c>
      <c r="D30">
        <v>348179</v>
      </c>
      <c r="E30">
        <v>623828</v>
      </c>
      <c r="F30">
        <v>7.1030430000000004</v>
      </c>
      <c r="G30">
        <v>0</v>
      </c>
      <c r="H30">
        <v>92.584000000000003</v>
      </c>
      <c r="I30">
        <v>24.7</v>
      </c>
      <c r="J30">
        <v>206.3</v>
      </c>
      <c r="K30">
        <v>242.8</v>
      </c>
      <c r="L30">
        <v>1.0125</v>
      </c>
      <c r="M30">
        <v>87.63</v>
      </c>
      <c r="N30">
        <v>94.605999999999995</v>
      </c>
      <c r="O30">
        <v>89.239000000000004</v>
      </c>
      <c r="P30">
        <v>23.1</v>
      </c>
      <c r="Q30">
        <v>27.4</v>
      </c>
      <c r="R30">
        <v>23.9</v>
      </c>
      <c r="S30">
        <v>5</v>
      </c>
      <c r="T30" s="22">
        <v>7</v>
      </c>
      <c r="U30" s="23">
        <f t="shared" si="1"/>
        <v>4949</v>
      </c>
      <c r="V30" s="24">
        <v>8</v>
      </c>
      <c r="W30" s="105">
        <v>41860.389444444445</v>
      </c>
      <c r="X30" s="104">
        <v>348194</v>
      </c>
      <c r="Y30" s="106">
        <f t="shared" si="0"/>
        <v>4.3081288647499605E-3</v>
      </c>
    </row>
    <row r="31" spans="1:25">
      <c r="A31" s="16">
        <v>7</v>
      </c>
      <c r="B31" t="s">
        <v>147</v>
      </c>
      <c r="C31" t="s">
        <v>13</v>
      </c>
      <c r="D31">
        <v>343230</v>
      </c>
      <c r="E31">
        <v>623152</v>
      </c>
      <c r="F31">
        <v>7.3826510000000001</v>
      </c>
      <c r="G31">
        <v>0</v>
      </c>
      <c r="H31">
        <v>92.778000000000006</v>
      </c>
      <c r="I31">
        <v>24.9</v>
      </c>
      <c r="J31">
        <v>187.1</v>
      </c>
      <c r="K31">
        <v>298.60000000000002</v>
      </c>
      <c r="L31">
        <v>1.0130999999999999</v>
      </c>
      <c r="M31">
        <v>91.325999999999993</v>
      </c>
      <c r="N31">
        <v>94.372</v>
      </c>
      <c r="O31">
        <v>93.143000000000001</v>
      </c>
      <c r="P31">
        <v>17.2</v>
      </c>
      <c r="Q31">
        <v>30.4</v>
      </c>
      <c r="R31">
        <v>23.9</v>
      </c>
      <c r="S31">
        <v>5</v>
      </c>
      <c r="T31" s="16">
        <v>6</v>
      </c>
      <c r="U31" s="23">
        <f t="shared" si="1"/>
        <v>4487</v>
      </c>
      <c r="V31" s="5"/>
      <c r="W31" s="105">
        <v>41829.386041666665</v>
      </c>
      <c r="X31" s="104">
        <v>343243</v>
      </c>
      <c r="Y31" s="106">
        <f t="shared" si="0"/>
        <v>3.7875477085407283E-3</v>
      </c>
    </row>
    <row r="32" spans="1:25">
      <c r="A32" s="16">
        <v>6</v>
      </c>
      <c r="B32" t="s">
        <v>148</v>
      </c>
      <c r="C32" t="s">
        <v>13</v>
      </c>
      <c r="D32">
        <v>338743</v>
      </c>
      <c r="E32">
        <v>622540</v>
      </c>
      <c r="F32">
        <v>7.4770500000000002</v>
      </c>
      <c r="G32">
        <v>0</v>
      </c>
      <c r="H32">
        <v>90.200999999999993</v>
      </c>
      <c r="I32">
        <v>24.1</v>
      </c>
      <c r="J32">
        <v>201.4</v>
      </c>
      <c r="K32">
        <v>263.8</v>
      </c>
      <c r="L32">
        <v>1.0142</v>
      </c>
      <c r="M32">
        <v>87.55</v>
      </c>
      <c r="N32">
        <v>92.716999999999999</v>
      </c>
      <c r="O32">
        <v>91.988</v>
      </c>
      <c r="P32">
        <v>16.600000000000001</v>
      </c>
      <c r="Q32">
        <v>27</v>
      </c>
      <c r="R32">
        <v>17.2</v>
      </c>
      <c r="S32">
        <v>5</v>
      </c>
      <c r="T32" s="16">
        <v>5</v>
      </c>
      <c r="U32" s="23">
        <f t="shared" si="1"/>
        <v>4830</v>
      </c>
      <c r="V32" s="5"/>
      <c r="W32" s="105">
        <v>41799.386956018519</v>
      </c>
      <c r="X32" s="104">
        <v>338743</v>
      </c>
      <c r="Y32" s="106">
        <f t="shared" si="0"/>
        <v>0</v>
      </c>
    </row>
    <row r="33" spans="1:25">
      <c r="A33" s="16">
        <v>5</v>
      </c>
      <c r="B33" t="s">
        <v>149</v>
      </c>
      <c r="C33" t="s">
        <v>13</v>
      </c>
      <c r="D33">
        <v>333913</v>
      </c>
      <c r="E33">
        <v>621863</v>
      </c>
      <c r="F33">
        <v>7.1594280000000001</v>
      </c>
      <c r="G33">
        <v>0</v>
      </c>
      <c r="H33">
        <v>89.102999999999994</v>
      </c>
      <c r="I33">
        <v>24.8</v>
      </c>
      <c r="J33">
        <v>224.9</v>
      </c>
      <c r="K33">
        <v>274.10000000000002</v>
      </c>
      <c r="L33">
        <v>1.0125</v>
      </c>
      <c r="M33">
        <v>85.863</v>
      </c>
      <c r="N33">
        <v>91.396000000000001</v>
      </c>
      <c r="O33">
        <v>90.234999999999999</v>
      </c>
      <c r="P33">
        <v>22.7</v>
      </c>
      <c r="Q33">
        <v>27.7</v>
      </c>
      <c r="R33">
        <v>24.5</v>
      </c>
      <c r="S33">
        <v>5</v>
      </c>
      <c r="T33" s="16">
        <v>4</v>
      </c>
      <c r="U33" s="23">
        <f t="shared" si="1"/>
        <v>5396</v>
      </c>
      <c r="V33" s="5"/>
      <c r="W33" s="105">
        <v>41768.392534722225</v>
      </c>
      <c r="X33" s="104">
        <v>333927</v>
      </c>
      <c r="Y33" s="106">
        <f t="shared" si="0"/>
        <v>4.1927088792590439E-3</v>
      </c>
    </row>
    <row r="34" spans="1:25">
      <c r="A34" s="16">
        <v>4</v>
      </c>
      <c r="B34" t="s">
        <v>150</v>
      </c>
      <c r="C34" t="s">
        <v>13</v>
      </c>
      <c r="D34">
        <v>328517</v>
      </c>
      <c r="E34">
        <v>621100</v>
      </c>
      <c r="F34">
        <v>6.8937150000000003</v>
      </c>
      <c r="G34">
        <v>0</v>
      </c>
      <c r="H34">
        <v>89.338999999999999</v>
      </c>
      <c r="I34">
        <v>24.1</v>
      </c>
      <c r="J34">
        <v>220.9</v>
      </c>
      <c r="K34">
        <v>262.60000000000002</v>
      </c>
      <c r="L34">
        <v>1.012</v>
      </c>
      <c r="M34">
        <v>86.153999999999996</v>
      </c>
      <c r="N34">
        <v>92.04</v>
      </c>
      <c r="O34">
        <v>86.46</v>
      </c>
      <c r="P34">
        <v>22.6</v>
      </c>
      <c r="Q34">
        <v>26.5</v>
      </c>
      <c r="R34">
        <v>24.4</v>
      </c>
      <c r="S34">
        <v>5</v>
      </c>
      <c r="T34" s="16">
        <v>3</v>
      </c>
      <c r="U34" s="23">
        <f t="shared" si="1"/>
        <v>5301</v>
      </c>
      <c r="V34" s="5"/>
      <c r="W34" s="105">
        <v>41738.386701388888</v>
      </c>
      <c r="X34" s="104">
        <v>328530</v>
      </c>
      <c r="Y34" s="106">
        <f t="shared" si="0"/>
        <v>3.9571772541506789E-3</v>
      </c>
    </row>
    <row r="35" spans="1:25">
      <c r="A35" s="16">
        <v>3</v>
      </c>
      <c r="B35" t="s">
        <v>151</v>
      </c>
      <c r="C35" t="s">
        <v>13</v>
      </c>
      <c r="D35">
        <v>323216</v>
      </c>
      <c r="E35">
        <v>620354</v>
      </c>
      <c r="F35">
        <v>6.9608850000000002</v>
      </c>
      <c r="G35">
        <v>0</v>
      </c>
      <c r="H35">
        <v>90.793999999999997</v>
      </c>
      <c r="I35">
        <v>24.2</v>
      </c>
      <c r="J35">
        <v>149.30000000000001</v>
      </c>
      <c r="K35">
        <v>309.10000000000002</v>
      </c>
      <c r="L35">
        <v>1.0122</v>
      </c>
      <c r="M35">
        <v>87.244</v>
      </c>
      <c r="N35">
        <v>93.197999999999993</v>
      </c>
      <c r="O35">
        <v>87.244</v>
      </c>
      <c r="P35">
        <v>14.8</v>
      </c>
      <c r="Q35">
        <v>32.5</v>
      </c>
      <c r="R35">
        <v>23.9</v>
      </c>
      <c r="S35">
        <v>5.01</v>
      </c>
      <c r="T35" s="16">
        <v>2</v>
      </c>
      <c r="U35" s="23">
        <f t="shared" si="1"/>
        <v>3582</v>
      </c>
      <c r="V35" s="5"/>
      <c r="W35" s="105">
        <v>41707.407256944447</v>
      </c>
      <c r="X35" s="104">
        <v>323227</v>
      </c>
      <c r="Y35" s="106">
        <f>((X35*100)/D35)-100</f>
        <v>3.4032968664945429E-3</v>
      </c>
    </row>
    <row r="36" spans="1:25">
      <c r="A36" s="16">
        <v>2</v>
      </c>
      <c r="B36" t="s">
        <v>152</v>
      </c>
      <c r="C36" t="s">
        <v>13</v>
      </c>
      <c r="D36">
        <v>319634</v>
      </c>
      <c r="E36">
        <v>619857</v>
      </c>
      <c r="F36">
        <v>7.429424</v>
      </c>
      <c r="G36">
        <v>0</v>
      </c>
      <c r="H36">
        <v>90.117999999999995</v>
      </c>
      <c r="I36">
        <v>23.7</v>
      </c>
      <c r="J36">
        <v>0</v>
      </c>
      <c r="K36">
        <v>0</v>
      </c>
      <c r="L36">
        <v>1.0144</v>
      </c>
      <c r="M36">
        <v>86.953999999999994</v>
      </c>
      <c r="N36">
        <v>92.602000000000004</v>
      </c>
      <c r="O36">
        <v>90.456999999999994</v>
      </c>
      <c r="P36">
        <v>13.6</v>
      </c>
      <c r="Q36">
        <v>38.5</v>
      </c>
      <c r="R36">
        <v>14.8</v>
      </c>
      <c r="S36">
        <v>5.01</v>
      </c>
      <c r="T36" s="16">
        <v>1</v>
      </c>
      <c r="U36" s="23">
        <f t="shared" si="1"/>
        <v>0</v>
      </c>
      <c r="V36" s="5"/>
      <c r="W36" s="105">
        <v>41679.390370370369</v>
      </c>
      <c r="X36" s="104">
        <v>319634</v>
      </c>
      <c r="Y36" s="106">
        <f t="shared" ref="Y36:Y37" si="4">((X36*100)/D36)-100</f>
        <v>0</v>
      </c>
    </row>
    <row r="37" spans="1:25">
      <c r="A37" s="16">
        <v>1</v>
      </c>
      <c r="B37" t="s">
        <v>138</v>
      </c>
      <c r="C37" t="s">
        <v>13</v>
      </c>
      <c r="D37">
        <v>319634</v>
      </c>
      <c r="E37">
        <v>619857</v>
      </c>
      <c r="F37">
        <v>7.4187820000000002</v>
      </c>
      <c r="G37">
        <v>0</v>
      </c>
      <c r="H37">
        <v>92.384</v>
      </c>
      <c r="I37">
        <v>24.2</v>
      </c>
      <c r="J37">
        <v>0</v>
      </c>
      <c r="K37">
        <v>0</v>
      </c>
      <c r="L37">
        <v>1.0143</v>
      </c>
      <c r="M37">
        <v>89.037999999999997</v>
      </c>
      <c r="N37">
        <v>94.37</v>
      </c>
      <c r="O37">
        <v>90.57</v>
      </c>
      <c r="P37">
        <v>13.9</v>
      </c>
      <c r="Q37">
        <v>36.5</v>
      </c>
      <c r="R37">
        <v>15.5</v>
      </c>
      <c r="S37">
        <v>5.01</v>
      </c>
      <c r="T37" s="1"/>
      <c r="U37" s="26"/>
      <c r="V37" s="5"/>
      <c r="W37" s="105">
        <v>41648.383900462963</v>
      </c>
      <c r="X37" s="104">
        <v>319634</v>
      </c>
      <c r="Y37" s="106">
        <f t="shared" si="4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86"/>
      <c r="X38" s="187"/>
      <c r="Y38" s="188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80"/>
      <c r="X39" s="181"/>
      <c r="Y39" s="18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80"/>
      <c r="X40" s="181"/>
      <c r="Y40" s="18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83"/>
      <c r="X41" s="184"/>
      <c r="Y41" s="185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3" max="3" width="13.8554687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61" t="s">
        <v>135</v>
      </c>
      <c r="X1" s="161" t="s">
        <v>136</v>
      </c>
      <c r="Y1" s="164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62"/>
      <c r="X2" s="162"/>
      <c r="Y2" s="165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62"/>
      <c r="X3" s="162"/>
      <c r="Y3" s="16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62"/>
      <c r="X4" s="162"/>
      <c r="Y4" s="16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63"/>
      <c r="X5" s="163"/>
      <c r="Y5" s="166"/>
    </row>
    <row r="6" spans="1:25">
      <c r="A6" s="21">
        <v>32</v>
      </c>
      <c r="T6" s="22">
        <v>31</v>
      </c>
      <c r="U6" s="23">
        <f>D6-D7</f>
        <v>-1563000</v>
      </c>
      <c r="V6" s="24">
        <v>1</v>
      </c>
      <c r="W6" s="107"/>
      <c r="X6" s="103"/>
      <c r="Y6" s="106" t="e">
        <f t="shared" ref="Y6:Y34" si="0">((X6*100)/D6)-100</f>
        <v>#DIV/0!</v>
      </c>
    </row>
    <row r="7" spans="1:25">
      <c r="A7" s="16">
        <v>31</v>
      </c>
      <c r="D7">
        <v>1563000</v>
      </c>
      <c r="T7" s="16">
        <v>30</v>
      </c>
      <c r="U7" s="23">
        <f>D7-D8</f>
        <v>25161</v>
      </c>
      <c r="V7" s="4"/>
      <c r="W7" s="103"/>
      <c r="X7" s="103"/>
      <c r="Y7" s="106">
        <f t="shared" si="0"/>
        <v>-100</v>
      </c>
    </row>
    <row r="8" spans="1:25">
      <c r="A8" s="16">
        <v>30</v>
      </c>
      <c r="D8">
        <v>1537839</v>
      </c>
      <c r="T8" s="16">
        <v>29</v>
      </c>
      <c r="U8" s="23">
        <f>D8-D9</f>
        <v>20218</v>
      </c>
      <c r="V8" s="4"/>
      <c r="W8" s="103"/>
      <c r="X8" s="103"/>
      <c r="Y8" s="106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1517621</v>
      </c>
      <c r="E9">
        <v>5302941</v>
      </c>
      <c r="F9">
        <v>6.6486789999999996</v>
      </c>
      <c r="G9">
        <v>0</v>
      </c>
      <c r="H9">
        <v>88.459000000000003</v>
      </c>
      <c r="I9">
        <v>24.2</v>
      </c>
      <c r="J9">
        <v>1103</v>
      </c>
      <c r="K9">
        <v>1294.0999999999999</v>
      </c>
      <c r="L9">
        <v>1.0115000000000001</v>
      </c>
      <c r="M9">
        <v>82.256</v>
      </c>
      <c r="N9">
        <v>92.486000000000004</v>
      </c>
      <c r="O9">
        <v>82.923000000000002</v>
      </c>
      <c r="P9">
        <v>23.5</v>
      </c>
      <c r="Q9">
        <v>25.4</v>
      </c>
      <c r="R9">
        <v>24.1</v>
      </c>
      <c r="S9">
        <v>5.63</v>
      </c>
      <c r="T9" s="22">
        <v>28</v>
      </c>
      <c r="U9" s="23">
        <f t="shared" ref="U9:U36" si="1">D9-D10</f>
        <v>26473</v>
      </c>
      <c r="V9" s="24">
        <v>29</v>
      </c>
      <c r="W9" s="103"/>
      <c r="X9" s="103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1491148</v>
      </c>
      <c r="E10">
        <v>5299171</v>
      </c>
      <c r="F10">
        <v>7.2697219999999998</v>
      </c>
      <c r="G10">
        <v>0</v>
      </c>
      <c r="H10">
        <v>88.837999999999994</v>
      </c>
      <c r="I10">
        <v>23.9</v>
      </c>
      <c r="J10">
        <v>897.2</v>
      </c>
      <c r="K10">
        <v>1369.4</v>
      </c>
      <c r="L10">
        <v>1.0127999999999999</v>
      </c>
      <c r="M10">
        <v>84.968000000000004</v>
      </c>
      <c r="N10">
        <v>94.498999999999995</v>
      </c>
      <c r="O10">
        <v>91.49</v>
      </c>
      <c r="P10">
        <v>21.1</v>
      </c>
      <c r="Q10">
        <v>25.4</v>
      </c>
      <c r="R10">
        <v>23.7</v>
      </c>
      <c r="S10">
        <v>5.64</v>
      </c>
      <c r="T10" s="16">
        <v>27</v>
      </c>
      <c r="U10" s="23">
        <f t="shared" si="1"/>
        <v>21524</v>
      </c>
      <c r="V10" s="16"/>
      <c r="W10" s="103"/>
      <c r="X10" s="103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1469624</v>
      </c>
      <c r="E11">
        <v>5296093</v>
      </c>
      <c r="F11">
        <v>6.8884080000000001</v>
      </c>
      <c r="G11">
        <v>0</v>
      </c>
      <c r="H11">
        <v>87.631</v>
      </c>
      <c r="I11">
        <v>24.2</v>
      </c>
      <c r="J11">
        <v>894.2</v>
      </c>
      <c r="K11">
        <v>1252.9000000000001</v>
      </c>
      <c r="L11">
        <v>1.012</v>
      </c>
      <c r="M11">
        <v>83.536000000000001</v>
      </c>
      <c r="N11">
        <v>93.177999999999997</v>
      </c>
      <c r="O11">
        <v>86.256</v>
      </c>
      <c r="P11">
        <v>20.2</v>
      </c>
      <c r="Q11">
        <v>25.9</v>
      </c>
      <c r="R11">
        <v>24</v>
      </c>
      <c r="S11">
        <v>5.63</v>
      </c>
      <c r="T11" s="16">
        <v>26</v>
      </c>
      <c r="U11" s="23">
        <f t="shared" si="1"/>
        <v>21446</v>
      </c>
      <c r="V11" s="16"/>
      <c r="W11" s="103"/>
      <c r="X11" s="103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1448178</v>
      </c>
      <c r="E12">
        <v>5293000</v>
      </c>
      <c r="F12">
        <v>6.7622350000000004</v>
      </c>
      <c r="G12">
        <v>0</v>
      </c>
      <c r="H12">
        <v>86.897999999999996</v>
      </c>
      <c r="I12">
        <v>24.3</v>
      </c>
      <c r="J12">
        <v>854.8</v>
      </c>
      <c r="K12">
        <v>1237.4000000000001</v>
      </c>
      <c r="L12">
        <v>1.0117</v>
      </c>
      <c r="M12">
        <v>82.450999999999993</v>
      </c>
      <c r="N12">
        <v>91.816999999999993</v>
      </c>
      <c r="O12">
        <v>84.542000000000002</v>
      </c>
      <c r="P12">
        <v>22.3</v>
      </c>
      <c r="Q12">
        <v>27.9</v>
      </c>
      <c r="R12">
        <v>24.2</v>
      </c>
      <c r="S12">
        <v>5.63</v>
      </c>
      <c r="T12" s="16">
        <v>25</v>
      </c>
      <c r="U12" s="23">
        <f t="shared" si="1"/>
        <v>20490</v>
      </c>
      <c r="V12" s="16"/>
      <c r="W12" s="103"/>
      <c r="X12" s="103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1427688</v>
      </c>
      <c r="E13">
        <v>5290020</v>
      </c>
      <c r="F13">
        <v>6.874155</v>
      </c>
      <c r="G13">
        <v>0</v>
      </c>
      <c r="H13">
        <v>88.135999999999996</v>
      </c>
      <c r="I13">
        <v>23.9</v>
      </c>
      <c r="J13">
        <v>700.3</v>
      </c>
      <c r="K13">
        <v>1257.3</v>
      </c>
      <c r="L13">
        <v>1.012</v>
      </c>
      <c r="M13">
        <v>82.400999999999996</v>
      </c>
      <c r="N13">
        <v>92.254999999999995</v>
      </c>
      <c r="O13">
        <v>86.122</v>
      </c>
      <c r="P13">
        <v>20.2</v>
      </c>
      <c r="Q13">
        <v>26.2</v>
      </c>
      <c r="R13">
        <v>24.2</v>
      </c>
      <c r="S13">
        <v>5.65</v>
      </c>
      <c r="T13" s="16">
        <v>24</v>
      </c>
      <c r="U13" s="23">
        <f t="shared" si="1"/>
        <v>16755</v>
      </c>
      <c r="V13" s="16"/>
      <c r="W13" s="103"/>
      <c r="X13" s="103"/>
      <c r="Y13" s="106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1410933</v>
      </c>
      <c r="E14">
        <v>5287604</v>
      </c>
      <c r="F14">
        <v>6.7054539999999996</v>
      </c>
      <c r="G14">
        <v>0</v>
      </c>
      <c r="H14">
        <v>85.718000000000004</v>
      </c>
      <c r="I14">
        <v>24.4</v>
      </c>
      <c r="J14">
        <v>1013.5</v>
      </c>
      <c r="K14">
        <v>1259.2</v>
      </c>
      <c r="L14">
        <v>1.0116000000000001</v>
      </c>
      <c r="M14">
        <v>81.161000000000001</v>
      </c>
      <c r="N14">
        <v>91.325000000000003</v>
      </c>
      <c r="O14">
        <v>83.742999999999995</v>
      </c>
      <c r="P14">
        <v>22.7</v>
      </c>
      <c r="Q14">
        <v>25.5</v>
      </c>
      <c r="R14">
        <v>24.2</v>
      </c>
      <c r="S14">
        <v>5.64</v>
      </c>
      <c r="T14" s="16">
        <v>23</v>
      </c>
      <c r="U14" s="23">
        <f t="shared" si="1"/>
        <v>24318</v>
      </c>
      <c r="V14" s="16"/>
      <c r="W14" s="103"/>
      <c r="X14" s="103"/>
      <c r="Y14" s="106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1386615</v>
      </c>
      <c r="E15">
        <v>5284032</v>
      </c>
      <c r="F15">
        <v>6.8720039999999996</v>
      </c>
      <c r="G15">
        <v>0</v>
      </c>
      <c r="H15">
        <v>86.358999999999995</v>
      </c>
      <c r="I15">
        <v>24.6</v>
      </c>
      <c r="J15">
        <v>879.6</v>
      </c>
      <c r="K15">
        <v>1269</v>
      </c>
      <c r="L15">
        <v>1.012</v>
      </c>
      <c r="M15">
        <v>81.778999999999996</v>
      </c>
      <c r="N15">
        <v>90.725999999999999</v>
      </c>
      <c r="O15">
        <v>86.076999999999998</v>
      </c>
      <c r="P15">
        <v>23.8</v>
      </c>
      <c r="Q15">
        <v>25.6</v>
      </c>
      <c r="R15">
        <v>24.1</v>
      </c>
      <c r="S15">
        <v>5.65</v>
      </c>
      <c r="T15" s="16">
        <v>22</v>
      </c>
      <c r="U15" s="23">
        <f t="shared" si="1"/>
        <v>21080</v>
      </c>
      <c r="V15" s="16"/>
      <c r="W15" s="103"/>
      <c r="X15" s="103"/>
      <c r="Y15" s="106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1365535</v>
      </c>
      <c r="E16">
        <v>5280945</v>
      </c>
      <c r="F16">
        <v>6.7447010000000001</v>
      </c>
      <c r="G16">
        <v>0</v>
      </c>
      <c r="H16">
        <v>88.775999999999996</v>
      </c>
      <c r="I16">
        <v>24.5</v>
      </c>
      <c r="J16">
        <v>972.1</v>
      </c>
      <c r="K16">
        <v>1239.2</v>
      </c>
      <c r="L16">
        <v>1.0117</v>
      </c>
      <c r="M16">
        <v>83.32</v>
      </c>
      <c r="N16">
        <v>94.138999999999996</v>
      </c>
      <c r="O16">
        <v>84.403999999999996</v>
      </c>
      <c r="P16">
        <v>22.9</v>
      </c>
      <c r="Q16">
        <v>25.5</v>
      </c>
      <c r="R16">
        <v>24.5</v>
      </c>
      <c r="S16">
        <v>5.64</v>
      </c>
      <c r="T16" s="22">
        <v>21</v>
      </c>
      <c r="U16" s="23">
        <f t="shared" si="1"/>
        <v>23317</v>
      </c>
      <c r="V16" s="24">
        <v>22</v>
      </c>
      <c r="W16" s="103"/>
      <c r="X16" s="103"/>
      <c r="Y16" s="106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1342218</v>
      </c>
      <c r="E17">
        <v>5277622</v>
      </c>
      <c r="F17">
        <v>6.988429</v>
      </c>
      <c r="G17">
        <v>0</v>
      </c>
      <c r="H17">
        <v>90.218000000000004</v>
      </c>
      <c r="I17">
        <v>23.7</v>
      </c>
      <c r="J17">
        <v>532.29999999999995</v>
      </c>
      <c r="K17">
        <v>1373.4</v>
      </c>
      <c r="L17">
        <v>1.0122</v>
      </c>
      <c r="M17">
        <v>85.022000000000006</v>
      </c>
      <c r="N17">
        <v>93.56</v>
      </c>
      <c r="O17">
        <v>87.841999999999999</v>
      </c>
      <c r="P17">
        <v>18.5</v>
      </c>
      <c r="Q17">
        <v>26.9</v>
      </c>
      <c r="R17">
        <v>24.5</v>
      </c>
      <c r="S17">
        <v>5.65</v>
      </c>
      <c r="T17" s="16">
        <v>20</v>
      </c>
      <c r="U17" s="23">
        <f t="shared" si="1"/>
        <v>12712</v>
      </c>
      <c r="V17" s="16"/>
      <c r="W17" s="103"/>
      <c r="X17" s="103"/>
      <c r="Y17" s="106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1329506</v>
      </c>
      <c r="E18">
        <v>5275823</v>
      </c>
      <c r="F18">
        <v>7.1906939999999997</v>
      </c>
      <c r="G18">
        <v>0</v>
      </c>
      <c r="H18">
        <v>88.902000000000001</v>
      </c>
      <c r="I18">
        <v>24.1</v>
      </c>
      <c r="J18">
        <v>513.29999999999995</v>
      </c>
      <c r="K18">
        <v>1189.5</v>
      </c>
      <c r="L18">
        <v>1.0126999999999999</v>
      </c>
      <c r="M18">
        <v>83.525999999999996</v>
      </c>
      <c r="N18">
        <v>93.397000000000006</v>
      </c>
      <c r="O18">
        <v>90.227000000000004</v>
      </c>
      <c r="P18">
        <v>18</v>
      </c>
      <c r="Q18">
        <v>28.9</v>
      </c>
      <c r="R18">
        <v>23.2</v>
      </c>
      <c r="S18">
        <v>5.65</v>
      </c>
      <c r="T18" s="16">
        <v>19</v>
      </c>
      <c r="U18" s="23">
        <f t="shared" si="1"/>
        <v>12275</v>
      </c>
      <c r="V18" s="16"/>
      <c r="W18" s="103"/>
      <c r="X18" s="103"/>
      <c r="Y18" s="106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1317231</v>
      </c>
      <c r="E19">
        <v>5274053</v>
      </c>
      <c r="F19">
        <v>7.0248699999999999</v>
      </c>
      <c r="G19">
        <v>0</v>
      </c>
      <c r="H19">
        <v>86.29</v>
      </c>
      <c r="I19">
        <v>24.7</v>
      </c>
      <c r="J19">
        <v>916.6</v>
      </c>
      <c r="K19">
        <v>1262.8</v>
      </c>
      <c r="L19">
        <v>1.0123</v>
      </c>
      <c r="M19">
        <v>82.35</v>
      </c>
      <c r="N19">
        <v>90.727999999999994</v>
      </c>
      <c r="O19">
        <v>88.286000000000001</v>
      </c>
      <c r="P19">
        <v>23.7</v>
      </c>
      <c r="Q19">
        <v>27</v>
      </c>
      <c r="R19">
        <v>24.3</v>
      </c>
      <c r="S19">
        <v>5.65</v>
      </c>
      <c r="T19" s="16">
        <v>18</v>
      </c>
      <c r="U19" s="23">
        <f t="shared" si="1"/>
        <v>21976</v>
      </c>
      <c r="V19" s="16"/>
      <c r="W19" s="103"/>
      <c r="X19" s="103"/>
      <c r="Y19" s="106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1295255</v>
      </c>
      <c r="E20">
        <v>5270843</v>
      </c>
      <c r="F20">
        <v>6.7375509999999998</v>
      </c>
      <c r="G20">
        <v>0</v>
      </c>
      <c r="H20">
        <v>87.314999999999998</v>
      </c>
      <c r="I20">
        <v>24.6</v>
      </c>
      <c r="J20">
        <v>762.9</v>
      </c>
      <c r="K20">
        <v>1209.5</v>
      </c>
      <c r="L20">
        <v>1.0117</v>
      </c>
      <c r="M20">
        <v>83.010999999999996</v>
      </c>
      <c r="N20">
        <v>90.631</v>
      </c>
      <c r="O20">
        <v>84.26</v>
      </c>
      <c r="P20">
        <v>23.7</v>
      </c>
      <c r="Q20">
        <v>25.8</v>
      </c>
      <c r="R20">
        <v>24.4</v>
      </c>
      <c r="S20">
        <v>5.65</v>
      </c>
      <c r="T20" s="16">
        <v>17</v>
      </c>
      <c r="U20" s="23">
        <f t="shared" si="1"/>
        <v>18297</v>
      </c>
      <c r="V20" s="16"/>
      <c r="W20" s="104"/>
      <c r="X20" s="104"/>
      <c r="Y20" s="106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1276958</v>
      </c>
      <c r="E21">
        <v>5268192</v>
      </c>
      <c r="F21">
        <v>6.991727</v>
      </c>
      <c r="G21">
        <v>0</v>
      </c>
      <c r="H21">
        <v>91.962999999999994</v>
      </c>
      <c r="I21">
        <v>23.7</v>
      </c>
      <c r="J21">
        <v>503.2</v>
      </c>
      <c r="K21">
        <v>1075.3</v>
      </c>
      <c r="L21">
        <v>1.0122</v>
      </c>
      <c r="M21">
        <v>87.119</v>
      </c>
      <c r="N21">
        <v>95.007999999999996</v>
      </c>
      <c r="O21">
        <v>87.713999999999999</v>
      </c>
      <c r="P21">
        <v>13.9</v>
      </c>
      <c r="Q21">
        <v>25.9</v>
      </c>
      <c r="R21">
        <v>24</v>
      </c>
      <c r="S21">
        <v>5.65</v>
      </c>
      <c r="T21" s="16">
        <v>16</v>
      </c>
      <c r="U21" s="23">
        <f t="shared" si="1"/>
        <v>12075</v>
      </c>
      <c r="V21" s="16"/>
      <c r="W21" s="104"/>
      <c r="X21" s="104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1264883</v>
      </c>
      <c r="E22">
        <v>5266529</v>
      </c>
      <c r="F22">
        <v>7.7596600000000002</v>
      </c>
      <c r="G22">
        <v>0</v>
      </c>
      <c r="H22">
        <v>93.167000000000002</v>
      </c>
      <c r="I22">
        <v>20.7</v>
      </c>
      <c r="J22">
        <v>268.3</v>
      </c>
      <c r="K22">
        <v>1120.8</v>
      </c>
      <c r="L22">
        <v>1.0153000000000001</v>
      </c>
      <c r="M22">
        <v>87.122</v>
      </c>
      <c r="N22">
        <v>95.554000000000002</v>
      </c>
      <c r="O22">
        <v>94.572999999999993</v>
      </c>
      <c r="P22">
        <v>12.7</v>
      </c>
      <c r="Q22">
        <v>27.8</v>
      </c>
      <c r="R22">
        <v>13.9</v>
      </c>
      <c r="S22">
        <v>5.64</v>
      </c>
      <c r="T22" s="16">
        <v>15</v>
      </c>
      <c r="U22" s="23">
        <f t="shared" si="1"/>
        <v>6380</v>
      </c>
      <c r="V22" s="16"/>
      <c r="W22" s="104"/>
      <c r="X22" s="104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1258503</v>
      </c>
      <c r="E23">
        <v>5265632</v>
      </c>
      <c r="F23">
        <v>6.9598589999999998</v>
      </c>
      <c r="G23">
        <v>0</v>
      </c>
      <c r="H23">
        <v>90.102000000000004</v>
      </c>
      <c r="I23">
        <v>24.3</v>
      </c>
      <c r="J23">
        <v>946.6</v>
      </c>
      <c r="K23">
        <v>1212.2</v>
      </c>
      <c r="L23">
        <v>1.0121</v>
      </c>
      <c r="M23">
        <v>87.301000000000002</v>
      </c>
      <c r="N23">
        <v>93.828999999999994</v>
      </c>
      <c r="O23">
        <v>87.394999999999996</v>
      </c>
      <c r="P23">
        <v>21.6</v>
      </c>
      <c r="Q23">
        <v>26.1</v>
      </c>
      <c r="R23">
        <v>24.4</v>
      </c>
      <c r="S23">
        <v>5.65</v>
      </c>
      <c r="T23" s="22">
        <v>14</v>
      </c>
      <c r="U23" s="23">
        <f t="shared" si="1"/>
        <v>22709</v>
      </c>
      <c r="V23" s="24">
        <v>15</v>
      </c>
      <c r="W23" s="104"/>
      <c r="X23" s="104"/>
      <c r="Y23" s="106">
        <f t="shared" si="0"/>
        <v>-100</v>
      </c>
    </row>
    <row r="24" spans="1:25">
      <c r="A24" s="16">
        <v>14</v>
      </c>
      <c r="B24" t="s">
        <v>185</v>
      </c>
      <c r="C24" t="s">
        <v>13</v>
      </c>
      <c r="D24" s="142">
        <v>1235794</v>
      </c>
      <c r="E24">
        <v>5262442</v>
      </c>
      <c r="F24">
        <v>7.0211790000000001</v>
      </c>
      <c r="G24">
        <v>0</v>
      </c>
      <c r="H24">
        <v>90.644999999999996</v>
      </c>
      <c r="I24">
        <v>24.4</v>
      </c>
      <c r="J24">
        <v>686.4</v>
      </c>
      <c r="K24">
        <v>1210</v>
      </c>
      <c r="L24">
        <v>1.0122</v>
      </c>
      <c r="M24">
        <v>86.284999999999997</v>
      </c>
      <c r="N24">
        <v>94.075000000000003</v>
      </c>
      <c r="O24">
        <v>88.31</v>
      </c>
      <c r="P24">
        <v>22.7</v>
      </c>
      <c r="Q24">
        <v>25.6</v>
      </c>
      <c r="R24">
        <v>24.5</v>
      </c>
      <c r="S24">
        <v>5.65</v>
      </c>
      <c r="T24" s="16">
        <v>13</v>
      </c>
      <c r="U24" s="23">
        <f t="shared" si="1"/>
        <v>16481</v>
      </c>
      <c r="V24" s="16"/>
      <c r="W24" s="104"/>
      <c r="X24" s="104"/>
      <c r="Y24" s="106">
        <f t="shared" si="0"/>
        <v>-100</v>
      </c>
    </row>
    <row r="25" spans="1:25">
      <c r="A25" s="16">
        <v>13</v>
      </c>
      <c r="B25" t="s">
        <v>186</v>
      </c>
      <c r="C25" t="s">
        <v>13</v>
      </c>
      <c r="D25" s="142">
        <v>1219313</v>
      </c>
      <c r="E25">
        <v>5260134</v>
      </c>
      <c r="F25">
        <v>7.1935820000000001</v>
      </c>
      <c r="G25">
        <v>0</v>
      </c>
      <c r="H25">
        <v>90.265000000000001</v>
      </c>
      <c r="I25">
        <v>22</v>
      </c>
      <c r="J25">
        <v>350.7</v>
      </c>
      <c r="K25">
        <v>1256.8</v>
      </c>
      <c r="L25">
        <v>1.0127999999999999</v>
      </c>
      <c r="M25">
        <v>82.863</v>
      </c>
      <c r="N25">
        <v>93.944000000000003</v>
      </c>
      <c r="O25">
        <v>90.113</v>
      </c>
      <c r="P25">
        <v>16.100000000000001</v>
      </c>
      <c r="Q25">
        <v>25.9</v>
      </c>
      <c r="R25">
        <v>22.8</v>
      </c>
      <c r="S25">
        <v>5.64</v>
      </c>
      <c r="T25" s="16">
        <v>12</v>
      </c>
      <c r="U25" s="23">
        <f t="shared" si="1"/>
        <v>8329</v>
      </c>
      <c r="V25" s="16"/>
      <c r="W25" s="104"/>
      <c r="X25" s="104"/>
      <c r="Y25" s="106">
        <f t="shared" si="0"/>
        <v>-100</v>
      </c>
    </row>
    <row r="26" spans="1:25">
      <c r="A26" s="16">
        <v>12</v>
      </c>
      <c r="B26" t="s">
        <v>187</v>
      </c>
      <c r="C26" t="s">
        <v>13</v>
      </c>
      <c r="D26" s="142">
        <v>1210984</v>
      </c>
      <c r="E26">
        <v>5258935</v>
      </c>
      <c r="F26">
        <v>6.7092520000000002</v>
      </c>
      <c r="G26">
        <v>0</v>
      </c>
      <c r="H26">
        <v>87.713999999999999</v>
      </c>
      <c r="I26">
        <v>24.2</v>
      </c>
      <c r="J26">
        <v>728.7</v>
      </c>
      <c r="K26">
        <v>1353.8</v>
      </c>
      <c r="L26">
        <v>1.0116000000000001</v>
      </c>
      <c r="M26">
        <v>82.623999999999995</v>
      </c>
      <c r="N26">
        <v>92.789000000000001</v>
      </c>
      <c r="O26">
        <v>83.817999999999998</v>
      </c>
      <c r="P26">
        <v>19.600000000000001</v>
      </c>
      <c r="Q26">
        <v>26</v>
      </c>
      <c r="R26">
        <v>24.2</v>
      </c>
      <c r="S26">
        <v>5.64</v>
      </c>
      <c r="T26" s="16">
        <v>11</v>
      </c>
      <c r="U26" s="23">
        <f t="shared" si="1"/>
        <v>17477</v>
      </c>
      <c r="V26" s="16"/>
      <c r="W26" s="105"/>
      <c r="X26" s="104"/>
      <c r="Y26" s="106">
        <f t="shared" si="0"/>
        <v>-100</v>
      </c>
    </row>
    <row r="27" spans="1:25">
      <c r="A27" s="16">
        <v>11</v>
      </c>
      <c r="B27" t="s">
        <v>188</v>
      </c>
      <c r="C27" t="s">
        <v>13</v>
      </c>
      <c r="D27" s="142">
        <v>1193507</v>
      </c>
      <c r="E27">
        <v>5256405</v>
      </c>
      <c r="F27">
        <v>7.1711349999999996</v>
      </c>
      <c r="G27">
        <v>0</v>
      </c>
      <c r="H27">
        <v>88.602999999999994</v>
      </c>
      <c r="I27">
        <v>23.8</v>
      </c>
      <c r="J27">
        <v>578.1</v>
      </c>
      <c r="K27">
        <v>1242.9000000000001</v>
      </c>
      <c r="L27">
        <v>1.0127999999999999</v>
      </c>
      <c r="M27">
        <v>82.715000000000003</v>
      </c>
      <c r="N27">
        <v>92.942999999999998</v>
      </c>
      <c r="O27">
        <v>89.753</v>
      </c>
      <c r="P27">
        <v>17.7</v>
      </c>
      <c r="Q27">
        <v>26.2</v>
      </c>
      <c r="R27">
        <v>22.7</v>
      </c>
      <c r="S27">
        <v>5.65</v>
      </c>
      <c r="T27" s="16">
        <v>10</v>
      </c>
      <c r="U27" s="23">
        <f t="shared" si="1"/>
        <v>13796</v>
      </c>
      <c r="V27" s="16"/>
      <c r="W27" s="105"/>
      <c r="X27" s="104"/>
      <c r="Y27" s="106">
        <f t="shared" si="0"/>
        <v>-100</v>
      </c>
    </row>
    <row r="28" spans="1:25">
      <c r="A28" s="16">
        <v>10</v>
      </c>
      <c r="B28" t="s">
        <v>189</v>
      </c>
      <c r="C28" t="s">
        <v>13</v>
      </c>
      <c r="D28" s="142">
        <v>1179711</v>
      </c>
      <c r="E28">
        <v>5254414</v>
      </c>
      <c r="F28">
        <v>6.9822170000000003</v>
      </c>
      <c r="G28">
        <v>0</v>
      </c>
      <c r="H28">
        <v>87.518000000000001</v>
      </c>
      <c r="I28">
        <v>24.4</v>
      </c>
      <c r="J28">
        <v>749.6</v>
      </c>
      <c r="K28">
        <v>1220.3</v>
      </c>
      <c r="L28">
        <v>1.0122</v>
      </c>
      <c r="M28">
        <v>82.304000000000002</v>
      </c>
      <c r="N28">
        <v>91.674000000000007</v>
      </c>
      <c r="O28">
        <v>87.686000000000007</v>
      </c>
      <c r="P28">
        <v>22.4</v>
      </c>
      <c r="Q28">
        <v>26.3</v>
      </c>
      <c r="R28">
        <v>24.3</v>
      </c>
      <c r="S28">
        <v>5.65</v>
      </c>
      <c r="T28" s="16">
        <v>9</v>
      </c>
      <c r="U28" s="23">
        <f t="shared" si="1"/>
        <v>17966</v>
      </c>
      <c r="V28" s="16"/>
      <c r="W28" s="105"/>
      <c r="X28" s="104"/>
      <c r="Y28" s="106">
        <f t="shared" si="0"/>
        <v>-100</v>
      </c>
    </row>
    <row r="29" spans="1:25">
      <c r="A29" s="16">
        <v>9</v>
      </c>
      <c r="B29" t="s">
        <v>190</v>
      </c>
      <c r="C29" t="s">
        <v>13</v>
      </c>
      <c r="D29" s="142">
        <v>1161745</v>
      </c>
      <c r="E29">
        <v>5251814</v>
      </c>
      <c r="F29">
        <v>7.1847279999999998</v>
      </c>
      <c r="G29">
        <v>0</v>
      </c>
      <c r="H29">
        <v>87.930999999999997</v>
      </c>
      <c r="I29">
        <v>24</v>
      </c>
      <c r="J29">
        <v>696.1</v>
      </c>
      <c r="K29">
        <v>1369.7</v>
      </c>
      <c r="L29">
        <v>1.0127999999999999</v>
      </c>
      <c r="M29">
        <v>82.725999999999999</v>
      </c>
      <c r="N29">
        <v>92.332999999999998</v>
      </c>
      <c r="O29">
        <v>89.88</v>
      </c>
      <c r="P29">
        <v>20.3</v>
      </c>
      <c r="Q29">
        <v>25.7</v>
      </c>
      <c r="R29">
        <v>22.5</v>
      </c>
      <c r="S29">
        <v>5.65</v>
      </c>
      <c r="T29" s="16">
        <v>8</v>
      </c>
      <c r="U29" s="23">
        <f t="shared" si="1"/>
        <v>16644</v>
      </c>
      <c r="V29" s="16"/>
      <c r="W29" s="105" t="s">
        <v>153</v>
      </c>
      <c r="X29" s="104">
        <v>161746</v>
      </c>
      <c r="Y29" s="106">
        <f t="shared" si="0"/>
        <v>-86.077323336876859</v>
      </c>
    </row>
    <row r="30" spans="1:25" s="25" customFormat="1">
      <c r="A30" s="21">
        <v>8</v>
      </c>
      <c r="B30" t="s">
        <v>146</v>
      </c>
      <c r="C30" t="s">
        <v>13</v>
      </c>
      <c r="D30" s="142">
        <v>1145101</v>
      </c>
      <c r="E30">
        <v>5249412</v>
      </c>
      <c r="F30">
        <v>7.0060609999999999</v>
      </c>
      <c r="G30">
        <v>0</v>
      </c>
      <c r="H30">
        <v>91.347999999999999</v>
      </c>
      <c r="I30">
        <v>24.2</v>
      </c>
      <c r="J30">
        <v>496.8</v>
      </c>
      <c r="K30">
        <v>1209.4000000000001</v>
      </c>
      <c r="L30">
        <v>1.0123</v>
      </c>
      <c r="M30">
        <v>84.956999999999994</v>
      </c>
      <c r="N30">
        <v>94.456999999999994</v>
      </c>
      <c r="O30">
        <v>87.87</v>
      </c>
      <c r="P30">
        <v>21</v>
      </c>
      <c r="Q30">
        <v>28.6</v>
      </c>
      <c r="R30">
        <v>23.9</v>
      </c>
      <c r="S30">
        <v>5.56</v>
      </c>
      <c r="T30" s="22">
        <v>7</v>
      </c>
      <c r="U30" s="23">
        <f t="shared" si="1"/>
        <v>11883</v>
      </c>
      <c r="V30" s="24">
        <v>8</v>
      </c>
      <c r="W30" s="105" t="s">
        <v>154</v>
      </c>
      <c r="X30" s="104">
        <v>145073</v>
      </c>
      <c r="Y30" s="106">
        <f t="shared" si="0"/>
        <v>-87.330986524332786</v>
      </c>
    </row>
    <row r="31" spans="1:25">
      <c r="A31" s="16">
        <v>7</v>
      </c>
      <c r="B31" t="s">
        <v>147</v>
      </c>
      <c r="C31" t="s">
        <v>13</v>
      </c>
      <c r="D31" s="142">
        <v>1133218</v>
      </c>
      <c r="E31">
        <v>5247741</v>
      </c>
      <c r="F31">
        <v>7.3384219999999996</v>
      </c>
      <c r="G31">
        <v>0</v>
      </c>
      <c r="H31">
        <v>91.688000000000002</v>
      </c>
      <c r="I31">
        <v>25.3</v>
      </c>
      <c r="J31">
        <v>464.7</v>
      </c>
      <c r="K31">
        <v>1259.8</v>
      </c>
      <c r="L31">
        <v>1.0129999999999999</v>
      </c>
      <c r="M31">
        <v>88.292000000000002</v>
      </c>
      <c r="N31">
        <v>94.316000000000003</v>
      </c>
      <c r="O31">
        <v>92.325000000000003</v>
      </c>
      <c r="P31">
        <v>22.2</v>
      </c>
      <c r="Q31">
        <v>29.5</v>
      </c>
      <c r="R31">
        <v>23.3</v>
      </c>
      <c r="S31">
        <v>5.56</v>
      </c>
      <c r="T31" s="16">
        <v>6</v>
      </c>
      <c r="U31" s="23">
        <f t="shared" si="1"/>
        <v>11058</v>
      </c>
      <c r="V31" s="5"/>
      <c r="W31" s="105" t="s">
        <v>155</v>
      </c>
      <c r="X31" s="104">
        <v>133203</v>
      </c>
      <c r="Y31" s="106">
        <f t="shared" si="0"/>
        <v>-88.245597934378026</v>
      </c>
    </row>
    <row r="32" spans="1:25">
      <c r="A32" s="16">
        <v>6</v>
      </c>
      <c r="B32" t="s">
        <v>148</v>
      </c>
      <c r="C32" t="s">
        <v>13</v>
      </c>
      <c r="D32" s="142">
        <v>1122160</v>
      </c>
      <c r="E32">
        <v>5246203</v>
      </c>
      <c r="F32">
        <v>7.2435929999999997</v>
      </c>
      <c r="G32">
        <v>0</v>
      </c>
      <c r="H32">
        <v>88.387</v>
      </c>
      <c r="I32">
        <v>24.6</v>
      </c>
      <c r="J32">
        <v>730.8</v>
      </c>
      <c r="K32">
        <v>1268.5</v>
      </c>
      <c r="L32">
        <v>1.0126999999999999</v>
      </c>
      <c r="M32">
        <v>84.418999999999997</v>
      </c>
      <c r="N32">
        <v>91.475999999999999</v>
      </c>
      <c r="O32">
        <v>91.475999999999999</v>
      </c>
      <c r="P32">
        <v>23.7</v>
      </c>
      <c r="Q32">
        <v>25.9</v>
      </c>
      <c r="R32">
        <v>24.6</v>
      </c>
      <c r="S32">
        <v>5.56</v>
      </c>
      <c r="T32" s="16">
        <v>5</v>
      </c>
      <c r="U32" s="23">
        <f t="shared" si="1"/>
        <v>17510</v>
      </c>
      <c r="V32" s="5"/>
      <c r="W32" s="105" t="s">
        <v>156</v>
      </c>
      <c r="X32" s="104">
        <v>122138</v>
      </c>
      <c r="Y32" s="106">
        <f t="shared" si="0"/>
        <v>-89.115812361873537</v>
      </c>
    </row>
    <row r="33" spans="1:25">
      <c r="A33" s="16">
        <v>5</v>
      </c>
      <c r="B33" t="s">
        <v>149</v>
      </c>
      <c r="C33" t="s">
        <v>13</v>
      </c>
      <c r="D33" s="142">
        <v>1104650</v>
      </c>
      <c r="E33">
        <v>5243699</v>
      </c>
      <c r="F33">
        <v>7.1061319999999997</v>
      </c>
      <c r="G33">
        <v>0</v>
      </c>
      <c r="H33">
        <v>86.74</v>
      </c>
      <c r="I33">
        <v>25.1</v>
      </c>
      <c r="J33">
        <v>818.5</v>
      </c>
      <c r="K33">
        <v>1256.0999999999999</v>
      </c>
      <c r="L33">
        <v>1.0125</v>
      </c>
      <c r="M33">
        <v>82.545000000000002</v>
      </c>
      <c r="N33">
        <v>91.238</v>
      </c>
      <c r="O33">
        <v>89.221000000000004</v>
      </c>
      <c r="P33">
        <v>22.3</v>
      </c>
      <c r="Q33">
        <v>28.8</v>
      </c>
      <c r="R33">
        <v>23.7</v>
      </c>
      <c r="S33">
        <v>5.58</v>
      </c>
      <c r="T33" s="16">
        <v>4</v>
      </c>
      <c r="U33" s="23">
        <f t="shared" si="1"/>
        <v>19611</v>
      </c>
      <c r="V33" s="5"/>
      <c r="W33" s="105" t="s">
        <v>157</v>
      </c>
      <c r="X33" s="104">
        <v>104643</v>
      </c>
      <c r="Y33" s="106">
        <f t="shared" si="0"/>
        <v>-90.527044765310279</v>
      </c>
    </row>
    <row r="34" spans="1:25">
      <c r="A34" s="16">
        <v>4</v>
      </c>
      <c r="B34" t="s">
        <v>150</v>
      </c>
      <c r="C34" t="s">
        <v>13</v>
      </c>
      <c r="D34" s="142">
        <v>1085039</v>
      </c>
      <c r="E34">
        <v>5240823</v>
      </c>
      <c r="F34">
        <v>6.6071030000000004</v>
      </c>
      <c r="G34">
        <v>0</v>
      </c>
      <c r="H34">
        <v>86.965000000000003</v>
      </c>
      <c r="I34">
        <v>24.6</v>
      </c>
      <c r="J34">
        <v>892.5</v>
      </c>
      <c r="K34">
        <v>1232.2</v>
      </c>
      <c r="L34">
        <v>1.0114000000000001</v>
      </c>
      <c r="M34">
        <v>82.558999999999997</v>
      </c>
      <c r="N34">
        <v>91.950999999999993</v>
      </c>
      <c r="O34">
        <v>82.558999999999997</v>
      </c>
      <c r="P34">
        <v>23.3</v>
      </c>
      <c r="Q34">
        <v>25.7</v>
      </c>
      <c r="R34">
        <v>24.8</v>
      </c>
      <c r="S34">
        <v>5.57</v>
      </c>
      <c r="T34" s="16">
        <v>3</v>
      </c>
      <c r="U34" s="23">
        <f t="shared" si="1"/>
        <v>21419</v>
      </c>
      <c r="V34" s="5"/>
      <c r="W34" s="105" t="s">
        <v>158</v>
      </c>
      <c r="X34" s="104">
        <v>85000</v>
      </c>
      <c r="Y34" s="106">
        <f t="shared" si="0"/>
        <v>-92.166180201817625</v>
      </c>
    </row>
    <row r="35" spans="1:25">
      <c r="A35" s="16">
        <v>3</v>
      </c>
      <c r="B35" t="s">
        <v>151</v>
      </c>
      <c r="C35" t="s">
        <v>13</v>
      </c>
      <c r="D35" s="142">
        <v>1063620</v>
      </c>
      <c r="E35">
        <v>5237712</v>
      </c>
      <c r="F35">
        <v>6.7655289999999999</v>
      </c>
      <c r="G35">
        <v>0</v>
      </c>
      <c r="H35">
        <v>90.102999999999994</v>
      </c>
      <c r="I35">
        <v>23.4</v>
      </c>
      <c r="J35">
        <v>269.39999999999998</v>
      </c>
      <c r="K35">
        <v>1189.3</v>
      </c>
      <c r="L35">
        <v>1.0117</v>
      </c>
      <c r="M35">
        <v>83.7</v>
      </c>
      <c r="N35">
        <v>93.061000000000007</v>
      </c>
      <c r="O35">
        <v>84.77</v>
      </c>
      <c r="P35">
        <v>19.3</v>
      </c>
      <c r="Q35">
        <v>28.4</v>
      </c>
      <c r="R35">
        <v>24.7</v>
      </c>
      <c r="S35">
        <v>5.57</v>
      </c>
      <c r="T35" s="16">
        <v>2</v>
      </c>
      <c r="U35" s="23">
        <f t="shared" si="1"/>
        <v>6443</v>
      </c>
      <c r="V35" s="5"/>
      <c r="W35" s="105" t="s">
        <v>159</v>
      </c>
      <c r="X35" s="104">
        <v>63580</v>
      </c>
      <c r="Y35" s="106">
        <f>((X35*100)/D35)-100</f>
        <v>-94.02230119779621</v>
      </c>
    </row>
    <row r="36" spans="1:25">
      <c r="A36" s="16">
        <v>2</v>
      </c>
      <c r="B36" t="s">
        <v>152</v>
      </c>
      <c r="C36" t="s">
        <v>13</v>
      </c>
      <c r="D36" s="142">
        <v>1057177</v>
      </c>
      <c r="E36">
        <v>5236791</v>
      </c>
      <c r="F36">
        <v>7.2453419999999999</v>
      </c>
      <c r="G36">
        <v>0</v>
      </c>
      <c r="H36">
        <v>87.962000000000003</v>
      </c>
      <c r="I36">
        <v>25.1</v>
      </c>
      <c r="J36">
        <v>769.5</v>
      </c>
      <c r="K36">
        <v>1182.5</v>
      </c>
      <c r="L36">
        <v>1.0133000000000001</v>
      </c>
      <c r="M36">
        <v>83.24</v>
      </c>
      <c r="N36">
        <v>92.271000000000001</v>
      </c>
      <c r="O36">
        <v>89.856999999999999</v>
      </c>
      <c r="P36">
        <v>20.100000000000001</v>
      </c>
      <c r="Q36">
        <v>28.8</v>
      </c>
      <c r="R36">
        <v>20.100000000000001</v>
      </c>
      <c r="S36">
        <v>5.57</v>
      </c>
      <c r="T36" s="16">
        <v>1</v>
      </c>
      <c r="U36" s="23">
        <f t="shared" si="1"/>
        <v>18412</v>
      </c>
      <c r="V36" s="5"/>
      <c r="W36" s="105" t="s">
        <v>160</v>
      </c>
      <c r="X36" s="104">
        <v>57178</v>
      </c>
      <c r="Y36" s="106">
        <f t="shared" ref="Y36:Y37" si="2">((X36*100)/D36)-100</f>
        <v>-94.591444951980606</v>
      </c>
    </row>
    <row r="37" spans="1:25">
      <c r="A37" s="16">
        <v>1</v>
      </c>
      <c r="B37" t="s">
        <v>138</v>
      </c>
      <c r="C37" t="s">
        <v>13</v>
      </c>
      <c r="D37" s="142">
        <v>1038765</v>
      </c>
      <c r="E37">
        <v>5234131</v>
      </c>
      <c r="F37">
        <v>6.908963</v>
      </c>
      <c r="G37">
        <v>0</v>
      </c>
      <c r="H37">
        <v>89.438000000000002</v>
      </c>
      <c r="I37">
        <v>25.1</v>
      </c>
      <c r="J37">
        <v>1041.7</v>
      </c>
      <c r="K37">
        <v>1227.5999999999999</v>
      </c>
      <c r="L37">
        <v>1.0119</v>
      </c>
      <c r="M37">
        <v>85.722999999999999</v>
      </c>
      <c r="N37">
        <v>93.552000000000007</v>
      </c>
      <c r="O37">
        <v>86.918000000000006</v>
      </c>
      <c r="P37">
        <v>24.4</v>
      </c>
      <c r="Q37">
        <v>26.3</v>
      </c>
      <c r="R37">
        <v>25.1</v>
      </c>
      <c r="S37">
        <v>5.58</v>
      </c>
      <c r="T37" s="1"/>
      <c r="U37" s="26"/>
      <c r="V37" s="5"/>
      <c r="W37" s="105" t="s">
        <v>161</v>
      </c>
      <c r="X37" s="104">
        <v>38724</v>
      </c>
      <c r="Y37" s="106">
        <f t="shared" si="2"/>
        <v>-96.272111594056398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86"/>
      <c r="X38" s="187"/>
      <c r="Y38" s="188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80"/>
      <c r="X39" s="181"/>
      <c r="Y39" s="18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80"/>
      <c r="X40" s="181"/>
      <c r="Y40" s="18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83"/>
      <c r="X41" s="184"/>
      <c r="Y41" s="185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61" t="s">
        <v>135</v>
      </c>
      <c r="X1" s="161" t="s">
        <v>136</v>
      </c>
      <c r="Y1" s="164" t="s">
        <v>137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162"/>
      <c r="X2" s="162"/>
      <c r="Y2" s="165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162"/>
      <c r="X3" s="162"/>
      <c r="Y3" s="16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162"/>
      <c r="X4" s="162"/>
      <c r="Y4" s="16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163"/>
      <c r="X5" s="163"/>
      <c r="Y5" s="166"/>
    </row>
    <row r="6" spans="1:25">
      <c r="A6" s="21">
        <v>32</v>
      </c>
      <c r="T6" s="22">
        <v>31</v>
      </c>
      <c r="U6" s="23">
        <f>D6-D7</f>
        <v>-5294</v>
      </c>
      <c r="V6" s="24">
        <v>1</v>
      </c>
      <c r="W6" s="107"/>
      <c r="X6" s="103"/>
      <c r="Y6" s="106" t="e">
        <f t="shared" ref="Y6:Y34" si="0">((X6*100)/D6)-100</f>
        <v>#DIV/0!</v>
      </c>
    </row>
    <row r="7" spans="1:25">
      <c r="A7" s="16">
        <v>31</v>
      </c>
      <c r="D7">
        <v>5294</v>
      </c>
      <c r="T7" s="16">
        <v>30</v>
      </c>
      <c r="U7" s="23">
        <f>D7-D8</f>
        <v>54</v>
      </c>
      <c r="V7" s="4"/>
      <c r="W7" s="103"/>
      <c r="X7" s="103"/>
      <c r="Y7" s="106">
        <f t="shared" si="0"/>
        <v>-100</v>
      </c>
    </row>
    <row r="8" spans="1:25">
      <c r="A8" s="16">
        <v>30</v>
      </c>
      <c r="D8">
        <v>5240</v>
      </c>
      <c r="T8" s="16">
        <v>29</v>
      </c>
      <c r="U8" s="23">
        <f>D8-D9</f>
        <v>53</v>
      </c>
      <c r="V8" s="4"/>
      <c r="W8" s="103"/>
      <c r="X8" s="103"/>
      <c r="Y8" s="106">
        <f t="shared" si="0"/>
        <v>-100</v>
      </c>
    </row>
    <row r="9" spans="1:25" s="25" customFormat="1">
      <c r="A9" s="21">
        <v>29</v>
      </c>
      <c r="B9" t="s">
        <v>170</v>
      </c>
      <c r="C9" t="s">
        <v>13</v>
      </c>
      <c r="D9">
        <v>5187</v>
      </c>
      <c r="E9">
        <v>76421</v>
      </c>
      <c r="F9">
        <v>7.0774319999999999</v>
      </c>
      <c r="G9">
        <v>0</v>
      </c>
      <c r="H9">
        <v>91.551000000000002</v>
      </c>
      <c r="I9">
        <v>20.9</v>
      </c>
      <c r="J9">
        <v>0.8</v>
      </c>
      <c r="K9">
        <v>11.9</v>
      </c>
      <c r="L9">
        <v>1.0132000000000001</v>
      </c>
      <c r="M9">
        <v>86.363</v>
      </c>
      <c r="N9">
        <v>93.343999999999994</v>
      </c>
      <c r="O9">
        <v>86.686000000000007</v>
      </c>
      <c r="P9">
        <v>15.7</v>
      </c>
      <c r="Q9">
        <v>35.5</v>
      </c>
      <c r="R9">
        <v>17.7</v>
      </c>
      <c r="S9">
        <v>5.07</v>
      </c>
      <c r="T9" s="22">
        <v>28</v>
      </c>
      <c r="U9" s="23">
        <f t="shared" ref="U9:U36" si="1">D9-D10</f>
        <v>21</v>
      </c>
      <c r="V9" s="24">
        <v>29</v>
      </c>
      <c r="W9" s="103"/>
      <c r="X9" s="103"/>
      <c r="Y9" s="106">
        <f t="shared" si="0"/>
        <v>-100</v>
      </c>
    </row>
    <row r="10" spans="1:25">
      <c r="A10" s="16">
        <v>28</v>
      </c>
      <c r="B10" t="s">
        <v>171</v>
      </c>
      <c r="C10" t="s">
        <v>13</v>
      </c>
      <c r="D10">
        <v>5166</v>
      </c>
      <c r="E10">
        <v>76418</v>
      </c>
      <c r="F10">
        <v>7.5501379999999996</v>
      </c>
      <c r="G10">
        <v>0</v>
      </c>
      <c r="H10">
        <v>91.221999999999994</v>
      </c>
      <c r="I10">
        <v>21.9</v>
      </c>
      <c r="J10">
        <v>1.4</v>
      </c>
      <c r="K10">
        <v>11.4</v>
      </c>
      <c r="L10">
        <v>1.0145</v>
      </c>
      <c r="M10">
        <v>88.563000000000002</v>
      </c>
      <c r="N10">
        <v>94.457999999999998</v>
      </c>
      <c r="O10">
        <v>92.704999999999998</v>
      </c>
      <c r="P10">
        <v>15.7</v>
      </c>
      <c r="Q10">
        <v>37.5</v>
      </c>
      <c r="R10">
        <v>16.5</v>
      </c>
      <c r="S10">
        <v>5.0599999999999996</v>
      </c>
      <c r="T10" s="16">
        <v>27</v>
      </c>
      <c r="U10" s="23">
        <f t="shared" si="1"/>
        <v>31</v>
      </c>
      <c r="V10" s="16"/>
      <c r="W10" s="103"/>
      <c r="X10" s="103"/>
      <c r="Y10" s="106">
        <f t="shared" si="0"/>
        <v>-100</v>
      </c>
    </row>
    <row r="11" spans="1:25">
      <c r="A11" s="16">
        <v>27</v>
      </c>
      <c r="B11" t="s">
        <v>172</v>
      </c>
      <c r="C11" t="s">
        <v>13</v>
      </c>
      <c r="D11">
        <v>5135</v>
      </c>
      <c r="E11">
        <v>76414</v>
      </c>
      <c r="F11">
        <v>7.3469660000000001</v>
      </c>
      <c r="G11">
        <v>0</v>
      </c>
      <c r="H11">
        <v>89.954999999999998</v>
      </c>
      <c r="I11">
        <v>21.5</v>
      </c>
      <c r="J11">
        <v>0.7</v>
      </c>
      <c r="K11">
        <v>6.5</v>
      </c>
      <c r="L11">
        <v>1.0141</v>
      </c>
      <c r="M11">
        <v>87.207999999999998</v>
      </c>
      <c r="N11">
        <v>93.082999999999998</v>
      </c>
      <c r="O11">
        <v>89.680999999999997</v>
      </c>
      <c r="P11">
        <v>14.7</v>
      </c>
      <c r="Q11">
        <v>37.1</v>
      </c>
      <c r="R11">
        <v>15.8</v>
      </c>
      <c r="S11">
        <v>5.07</v>
      </c>
      <c r="T11" s="16">
        <v>26</v>
      </c>
      <c r="U11" s="23">
        <f t="shared" si="1"/>
        <v>17</v>
      </c>
      <c r="V11" s="16"/>
      <c r="W11" s="103"/>
      <c r="X11" s="103"/>
      <c r="Y11" s="106">
        <f t="shared" si="0"/>
        <v>-100</v>
      </c>
    </row>
    <row r="12" spans="1:25">
      <c r="A12" s="16">
        <v>26</v>
      </c>
      <c r="B12" t="s">
        <v>173</v>
      </c>
      <c r="C12" t="s">
        <v>13</v>
      </c>
      <c r="D12">
        <v>5118</v>
      </c>
      <c r="E12">
        <v>76411</v>
      </c>
      <c r="F12">
        <v>7.2241309999999999</v>
      </c>
      <c r="G12">
        <v>0</v>
      </c>
      <c r="H12">
        <v>89.129000000000005</v>
      </c>
      <c r="I12">
        <v>21.5</v>
      </c>
      <c r="J12">
        <v>2.7</v>
      </c>
      <c r="K12">
        <v>13.7</v>
      </c>
      <c r="L12">
        <v>1.0138</v>
      </c>
      <c r="M12">
        <v>86.361000000000004</v>
      </c>
      <c r="N12">
        <v>91.88</v>
      </c>
      <c r="O12">
        <v>88.033000000000001</v>
      </c>
      <c r="P12">
        <v>13.7</v>
      </c>
      <c r="Q12">
        <v>37.1</v>
      </c>
      <c r="R12">
        <v>15.8</v>
      </c>
      <c r="S12">
        <v>5.07</v>
      </c>
      <c r="T12" s="16">
        <v>25</v>
      </c>
      <c r="U12" s="23">
        <f t="shared" si="1"/>
        <v>62</v>
      </c>
      <c r="V12" s="16"/>
      <c r="W12" s="103"/>
      <c r="X12" s="103"/>
      <c r="Y12" s="106">
        <f t="shared" si="0"/>
        <v>-100</v>
      </c>
    </row>
    <row r="13" spans="1:25">
      <c r="A13" s="16">
        <v>25</v>
      </c>
      <c r="B13" t="s">
        <v>174</v>
      </c>
      <c r="C13" t="s">
        <v>13</v>
      </c>
      <c r="D13">
        <v>5056</v>
      </c>
      <c r="E13">
        <v>76403</v>
      </c>
      <c r="F13">
        <v>7.1917119999999999</v>
      </c>
      <c r="G13">
        <v>0</v>
      </c>
      <c r="H13">
        <v>89.789000000000001</v>
      </c>
      <c r="I13">
        <v>19.3</v>
      </c>
      <c r="J13">
        <v>2.9</v>
      </c>
      <c r="K13">
        <v>15.3</v>
      </c>
      <c r="L13">
        <v>1.0136000000000001</v>
      </c>
      <c r="M13">
        <v>86.266000000000005</v>
      </c>
      <c r="N13">
        <v>92.197999999999993</v>
      </c>
      <c r="O13">
        <v>88.034999999999997</v>
      </c>
      <c r="P13">
        <v>15.1</v>
      </c>
      <c r="Q13">
        <v>26.9</v>
      </c>
      <c r="R13">
        <v>17.100000000000001</v>
      </c>
      <c r="S13">
        <v>5.07</v>
      </c>
      <c r="T13" s="16">
        <v>24</v>
      </c>
      <c r="U13" s="23">
        <f t="shared" si="1"/>
        <v>68</v>
      </c>
      <c r="V13" s="16"/>
      <c r="W13" s="103"/>
      <c r="X13" s="103"/>
      <c r="Y13" s="106">
        <f t="shared" si="0"/>
        <v>-100</v>
      </c>
    </row>
    <row r="14" spans="1:25">
      <c r="A14" s="16">
        <v>24</v>
      </c>
      <c r="B14" t="s">
        <v>175</v>
      </c>
      <c r="C14" t="s">
        <v>13</v>
      </c>
      <c r="D14">
        <v>4988</v>
      </c>
      <c r="E14">
        <v>76393</v>
      </c>
      <c r="F14">
        <v>7.2212389999999997</v>
      </c>
      <c r="G14">
        <v>0</v>
      </c>
      <c r="H14">
        <v>88.66</v>
      </c>
      <c r="I14">
        <v>19.3</v>
      </c>
      <c r="J14">
        <v>1.8</v>
      </c>
      <c r="K14">
        <v>13.4</v>
      </c>
      <c r="L14">
        <v>1.0139</v>
      </c>
      <c r="M14">
        <v>85.402000000000001</v>
      </c>
      <c r="N14">
        <v>91.406000000000006</v>
      </c>
      <c r="O14">
        <v>87.853999999999999</v>
      </c>
      <c r="P14">
        <v>14.7</v>
      </c>
      <c r="Q14">
        <v>26.3</v>
      </c>
      <c r="R14">
        <v>15.4</v>
      </c>
      <c r="S14">
        <v>5.07</v>
      </c>
      <c r="T14" s="16">
        <v>23</v>
      </c>
      <c r="U14" s="23">
        <f t="shared" si="1"/>
        <v>43</v>
      </c>
      <c r="V14" s="16"/>
      <c r="W14" s="103"/>
      <c r="X14" s="103"/>
      <c r="Y14" s="106">
        <f t="shared" si="0"/>
        <v>-100</v>
      </c>
    </row>
    <row r="15" spans="1:25">
      <c r="A15" s="16">
        <v>23</v>
      </c>
      <c r="B15" t="s">
        <v>176</v>
      </c>
      <c r="C15" t="s">
        <v>13</v>
      </c>
      <c r="D15">
        <v>4945</v>
      </c>
      <c r="E15">
        <v>76387</v>
      </c>
      <c r="F15">
        <v>7.1301560000000004</v>
      </c>
      <c r="G15">
        <v>0</v>
      </c>
      <c r="H15">
        <v>88.757999999999996</v>
      </c>
      <c r="I15">
        <v>20.7</v>
      </c>
      <c r="J15">
        <v>2.6</v>
      </c>
      <c r="K15">
        <v>13.6</v>
      </c>
      <c r="L15">
        <v>1.0135000000000001</v>
      </c>
      <c r="M15">
        <v>85.89</v>
      </c>
      <c r="N15">
        <v>91.403000000000006</v>
      </c>
      <c r="O15">
        <v>87.123999999999995</v>
      </c>
      <c r="P15">
        <v>15.6</v>
      </c>
      <c r="Q15">
        <v>27.7</v>
      </c>
      <c r="R15">
        <v>16.899999999999999</v>
      </c>
      <c r="S15">
        <v>5.07</v>
      </c>
      <c r="T15" s="16">
        <v>22</v>
      </c>
      <c r="U15" s="23">
        <f t="shared" si="1"/>
        <v>62</v>
      </c>
      <c r="V15" s="16"/>
      <c r="W15" s="103"/>
      <c r="X15" s="103"/>
      <c r="Y15" s="106">
        <f t="shared" si="0"/>
        <v>-100</v>
      </c>
    </row>
    <row r="16" spans="1:25" s="25" customFormat="1">
      <c r="A16" s="21">
        <v>22</v>
      </c>
      <c r="B16" t="s">
        <v>177</v>
      </c>
      <c r="C16" t="s">
        <v>13</v>
      </c>
      <c r="D16">
        <v>4883</v>
      </c>
      <c r="E16">
        <v>76378</v>
      </c>
      <c r="F16">
        <v>7.1786469999999998</v>
      </c>
      <c r="G16">
        <v>0</v>
      </c>
      <c r="H16">
        <v>91.34</v>
      </c>
      <c r="I16">
        <v>20.7</v>
      </c>
      <c r="J16">
        <v>0.3</v>
      </c>
      <c r="K16">
        <v>12</v>
      </c>
      <c r="L16">
        <v>1.0134000000000001</v>
      </c>
      <c r="M16">
        <v>86.74</v>
      </c>
      <c r="N16">
        <v>94.123999999999995</v>
      </c>
      <c r="O16">
        <v>88.337999999999994</v>
      </c>
      <c r="P16">
        <v>16.3</v>
      </c>
      <c r="Q16">
        <v>29.1</v>
      </c>
      <c r="R16">
        <v>18.399999999999999</v>
      </c>
      <c r="S16">
        <v>5.07</v>
      </c>
      <c r="T16" s="22">
        <v>21</v>
      </c>
      <c r="U16" s="23">
        <f t="shared" si="1"/>
        <v>8</v>
      </c>
      <c r="V16" s="24">
        <v>22</v>
      </c>
      <c r="W16" s="103"/>
      <c r="X16" s="103"/>
      <c r="Y16" s="106">
        <f t="shared" si="0"/>
        <v>-100</v>
      </c>
    </row>
    <row r="17" spans="1:25">
      <c r="A17" s="16">
        <v>21</v>
      </c>
      <c r="B17" t="s">
        <v>178</v>
      </c>
      <c r="C17" t="s">
        <v>13</v>
      </c>
      <c r="D17">
        <v>4875</v>
      </c>
      <c r="E17">
        <v>76377</v>
      </c>
      <c r="F17">
        <v>7.3990689999999999</v>
      </c>
      <c r="G17">
        <v>0</v>
      </c>
      <c r="H17">
        <v>91.334000000000003</v>
      </c>
      <c r="I17">
        <v>20.7</v>
      </c>
      <c r="J17">
        <v>1.2</v>
      </c>
      <c r="K17">
        <v>10</v>
      </c>
      <c r="L17">
        <v>1.0141</v>
      </c>
      <c r="M17">
        <v>88.616</v>
      </c>
      <c r="N17">
        <v>93.501000000000005</v>
      </c>
      <c r="O17">
        <v>90.59</v>
      </c>
      <c r="P17">
        <v>15.1</v>
      </c>
      <c r="Q17">
        <v>37.5</v>
      </c>
      <c r="R17">
        <v>16.3</v>
      </c>
      <c r="S17">
        <v>5.07</v>
      </c>
      <c r="T17" s="16">
        <v>20</v>
      </c>
      <c r="U17" s="23">
        <f t="shared" si="1"/>
        <v>27</v>
      </c>
      <c r="V17" s="16"/>
      <c r="W17" s="103"/>
      <c r="X17" s="103"/>
      <c r="Y17" s="106">
        <f t="shared" si="0"/>
        <v>-100</v>
      </c>
    </row>
    <row r="18" spans="1:25">
      <c r="A18" s="16">
        <v>20</v>
      </c>
      <c r="B18" t="s">
        <v>179</v>
      </c>
      <c r="C18" t="s">
        <v>13</v>
      </c>
      <c r="D18">
        <v>4848</v>
      </c>
      <c r="E18">
        <v>76374</v>
      </c>
      <c r="F18">
        <v>7.3200450000000004</v>
      </c>
      <c r="G18">
        <v>0</v>
      </c>
      <c r="H18">
        <v>90.016999999999996</v>
      </c>
      <c r="I18">
        <v>26</v>
      </c>
      <c r="J18">
        <v>1.4</v>
      </c>
      <c r="K18">
        <v>15.3</v>
      </c>
      <c r="L18">
        <v>1.0136000000000001</v>
      </c>
      <c r="M18">
        <v>86.694000000000003</v>
      </c>
      <c r="N18">
        <v>93.323999999999998</v>
      </c>
      <c r="O18">
        <v>90.495000000000005</v>
      </c>
      <c r="P18">
        <v>17.399999999999999</v>
      </c>
      <c r="Q18">
        <v>44.4</v>
      </c>
      <c r="R18">
        <v>19</v>
      </c>
      <c r="S18">
        <v>5.08</v>
      </c>
      <c r="T18" s="16">
        <v>19</v>
      </c>
      <c r="U18" s="23">
        <f t="shared" si="1"/>
        <v>33</v>
      </c>
      <c r="V18" s="16"/>
      <c r="W18" s="103"/>
      <c r="X18" s="103"/>
      <c r="Y18" s="106">
        <f t="shared" si="0"/>
        <v>-100</v>
      </c>
    </row>
    <row r="19" spans="1:25">
      <c r="A19" s="16">
        <v>19</v>
      </c>
      <c r="B19" t="s">
        <v>180</v>
      </c>
      <c r="C19" t="s">
        <v>13</v>
      </c>
      <c r="D19">
        <v>4815</v>
      </c>
      <c r="E19">
        <v>76369</v>
      </c>
      <c r="F19">
        <v>7.2726350000000002</v>
      </c>
      <c r="G19">
        <v>0</v>
      </c>
      <c r="H19">
        <v>88.792000000000002</v>
      </c>
      <c r="I19">
        <v>23.5</v>
      </c>
      <c r="J19">
        <v>3</v>
      </c>
      <c r="K19">
        <v>16.8</v>
      </c>
      <c r="L19">
        <v>1.0137</v>
      </c>
      <c r="M19">
        <v>86.41</v>
      </c>
      <c r="N19">
        <v>91.066000000000003</v>
      </c>
      <c r="O19">
        <v>89.268000000000001</v>
      </c>
      <c r="P19">
        <v>15.7</v>
      </c>
      <c r="Q19">
        <v>37.299999999999997</v>
      </c>
      <c r="R19">
        <v>17.399999999999999</v>
      </c>
      <c r="S19">
        <v>5.07</v>
      </c>
      <c r="T19" s="16">
        <v>18</v>
      </c>
      <c r="U19" s="23">
        <f t="shared" si="1"/>
        <v>71</v>
      </c>
      <c r="V19" s="16"/>
      <c r="W19" s="103"/>
      <c r="X19" s="103"/>
      <c r="Y19" s="106">
        <f t="shared" si="0"/>
        <v>-100</v>
      </c>
    </row>
    <row r="20" spans="1:25">
      <c r="A20" s="16">
        <v>18</v>
      </c>
      <c r="B20" t="s">
        <v>181</v>
      </c>
      <c r="C20" t="s">
        <v>13</v>
      </c>
      <c r="D20">
        <v>4744</v>
      </c>
      <c r="E20">
        <v>76359</v>
      </c>
      <c r="F20">
        <v>7.0964559999999999</v>
      </c>
      <c r="G20">
        <v>0</v>
      </c>
      <c r="H20">
        <v>89.138999999999996</v>
      </c>
      <c r="I20">
        <v>23.3</v>
      </c>
      <c r="J20">
        <v>3.3</v>
      </c>
      <c r="K20">
        <v>17.7</v>
      </c>
      <c r="L20">
        <v>1.0130999999999999</v>
      </c>
      <c r="M20">
        <v>86.42</v>
      </c>
      <c r="N20">
        <v>91.013999999999996</v>
      </c>
      <c r="O20">
        <v>87.4</v>
      </c>
      <c r="P20">
        <v>17.100000000000001</v>
      </c>
      <c r="Q20">
        <v>36.6</v>
      </c>
      <c r="R20">
        <v>18.899999999999999</v>
      </c>
      <c r="S20">
        <v>5.08</v>
      </c>
      <c r="T20" s="16">
        <v>17</v>
      </c>
      <c r="U20" s="23">
        <f t="shared" si="1"/>
        <v>78</v>
      </c>
      <c r="V20" s="16"/>
      <c r="W20" s="104"/>
      <c r="X20" s="104"/>
      <c r="Y20" s="106">
        <f t="shared" si="0"/>
        <v>-100</v>
      </c>
    </row>
    <row r="21" spans="1:25">
      <c r="A21" s="16">
        <v>17</v>
      </c>
      <c r="B21" t="s">
        <v>182</v>
      </c>
      <c r="C21" t="s">
        <v>13</v>
      </c>
      <c r="D21">
        <v>4666</v>
      </c>
      <c r="E21">
        <v>76348</v>
      </c>
      <c r="F21">
        <v>7.2571859999999999</v>
      </c>
      <c r="G21">
        <v>0</v>
      </c>
      <c r="H21">
        <v>92.695999999999998</v>
      </c>
      <c r="I21">
        <v>21.1</v>
      </c>
      <c r="J21">
        <v>0.9</v>
      </c>
      <c r="K21">
        <v>15.2</v>
      </c>
      <c r="L21">
        <v>1.0137</v>
      </c>
      <c r="M21">
        <v>88.335999999999999</v>
      </c>
      <c r="N21">
        <v>94.915999999999997</v>
      </c>
      <c r="O21">
        <v>88.97</v>
      </c>
      <c r="P21">
        <v>14.6</v>
      </c>
      <c r="Q21">
        <v>30.8</v>
      </c>
      <c r="R21">
        <v>17.2</v>
      </c>
      <c r="S21">
        <v>5.07</v>
      </c>
      <c r="T21" s="16">
        <v>16</v>
      </c>
      <c r="U21" s="23">
        <f t="shared" si="1"/>
        <v>22</v>
      </c>
      <c r="V21" s="16"/>
      <c r="W21" s="104"/>
      <c r="X21" s="104"/>
      <c r="Y21" s="106">
        <f t="shared" si="0"/>
        <v>-100</v>
      </c>
    </row>
    <row r="22" spans="1:25">
      <c r="A22" s="16">
        <v>16</v>
      </c>
      <c r="B22" t="s">
        <v>183</v>
      </c>
      <c r="C22" t="s">
        <v>13</v>
      </c>
      <c r="D22">
        <v>4644</v>
      </c>
      <c r="E22">
        <v>76345</v>
      </c>
      <c r="F22">
        <v>7.7329309999999998</v>
      </c>
      <c r="G22">
        <v>0</v>
      </c>
      <c r="H22">
        <v>93.674999999999997</v>
      </c>
      <c r="I22">
        <v>21.4</v>
      </c>
      <c r="J22">
        <v>1.8</v>
      </c>
      <c r="K22">
        <v>15.4</v>
      </c>
      <c r="L22">
        <v>1.0150999999999999</v>
      </c>
      <c r="M22">
        <v>90.001000000000005</v>
      </c>
      <c r="N22">
        <v>95.412000000000006</v>
      </c>
      <c r="O22">
        <v>94.457999999999998</v>
      </c>
      <c r="P22">
        <v>13.9</v>
      </c>
      <c r="Q22">
        <v>36.9</v>
      </c>
      <c r="R22">
        <v>14.5</v>
      </c>
      <c r="S22">
        <v>5.08</v>
      </c>
      <c r="T22" s="16">
        <v>15</v>
      </c>
      <c r="U22" s="23">
        <f t="shared" si="1"/>
        <v>42</v>
      </c>
      <c r="V22" s="16"/>
      <c r="W22" s="104"/>
      <c r="X22" s="104"/>
      <c r="Y22" s="106">
        <f t="shared" si="0"/>
        <v>-100</v>
      </c>
    </row>
    <row r="23" spans="1:25" s="25" customFormat="1">
      <c r="A23" s="21">
        <v>15</v>
      </c>
      <c r="B23" t="s">
        <v>184</v>
      </c>
      <c r="C23" t="s">
        <v>13</v>
      </c>
      <c r="D23">
        <v>4602</v>
      </c>
      <c r="E23">
        <v>76339</v>
      </c>
      <c r="F23">
        <v>7.3498099999999997</v>
      </c>
      <c r="G23">
        <v>0</v>
      </c>
      <c r="H23">
        <v>92.498000000000005</v>
      </c>
      <c r="I23">
        <v>21</v>
      </c>
      <c r="J23">
        <v>0.8</v>
      </c>
      <c r="K23">
        <v>17.100000000000001</v>
      </c>
      <c r="L23">
        <v>1.0138</v>
      </c>
      <c r="M23">
        <v>90.515000000000001</v>
      </c>
      <c r="N23">
        <v>94.073999999999998</v>
      </c>
      <c r="O23">
        <v>90.539000000000001</v>
      </c>
      <c r="P23">
        <v>15</v>
      </c>
      <c r="Q23">
        <v>30.3</v>
      </c>
      <c r="R23">
        <v>18</v>
      </c>
      <c r="S23">
        <v>5.07</v>
      </c>
      <c r="T23" s="22">
        <v>14</v>
      </c>
      <c r="U23" s="23">
        <f t="shared" si="1"/>
        <v>22</v>
      </c>
      <c r="V23" s="24">
        <v>15</v>
      </c>
      <c r="W23" s="104"/>
      <c r="X23" s="104"/>
      <c r="Y23" s="106">
        <f t="shared" si="0"/>
        <v>-100</v>
      </c>
    </row>
    <row r="24" spans="1:25">
      <c r="A24" s="16">
        <v>14</v>
      </c>
      <c r="B24" t="s">
        <v>185</v>
      </c>
      <c r="C24" t="s">
        <v>13</v>
      </c>
      <c r="D24">
        <v>4580</v>
      </c>
      <c r="E24">
        <v>76336</v>
      </c>
      <c r="F24">
        <v>7.469983</v>
      </c>
      <c r="G24">
        <v>0</v>
      </c>
      <c r="H24">
        <v>92.091999999999999</v>
      </c>
      <c r="I24">
        <v>21.5</v>
      </c>
      <c r="J24">
        <v>1.2</v>
      </c>
      <c r="K24">
        <v>11.4</v>
      </c>
      <c r="L24">
        <v>1.0141</v>
      </c>
      <c r="M24">
        <v>89.141999999999996</v>
      </c>
      <c r="N24">
        <v>94.031999999999996</v>
      </c>
      <c r="O24">
        <v>92.13</v>
      </c>
      <c r="P24">
        <v>16.8</v>
      </c>
      <c r="Q24">
        <v>29.4</v>
      </c>
      <c r="R24">
        <v>17.8</v>
      </c>
      <c r="S24">
        <v>5.08</v>
      </c>
      <c r="T24" s="16">
        <v>13</v>
      </c>
      <c r="U24" s="23">
        <f>D24-D25</f>
        <v>27</v>
      </c>
      <c r="V24" s="16"/>
      <c r="W24" s="104"/>
      <c r="X24" s="104"/>
      <c r="Y24" s="106">
        <f t="shared" si="0"/>
        <v>-100</v>
      </c>
    </row>
    <row r="25" spans="1:25">
      <c r="A25" s="16">
        <v>13</v>
      </c>
      <c r="B25" t="s">
        <v>186</v>
      </c>
      <c r="C25" t="s">
        <v>13</v>
      </c>
      <c r="D25">
        <v>4553</v>
      </c>
      <c r="E25">
        <v>76332</v>
      </c>
      <c r="F25">
        <v>7.4157739999999999</v>
      </c>
      <c r="G25">
        <v>0</v>
      </c>
      <c r="H25">
        <v>91.043999999999997</v>
      </c>
      <c r="I25">
        <v>22.1</v>
      </c>
      <c r="J25">
        <v>1.9</v>
      </c>
      <c r="K25">
        <v>16.600000000000001</v>
      </c>
      <c r="L25">
        <v>1.0141</v>
      </c>
      <c r="M25">
        <v>87.18</v>
      </c>
      <c r="N25">
        <v>93.876000000000005</v>
      </c>
      <c r="O25">
        <v>90.986000000000004</v>
      </c>
      <c r="P25">
        <v>15.1</v>
      </c>
      <c r="Q25">
        <v>37.799999999999997</v>
      </c>
      <c r="R25">
        <v>16.8</v>
      </c>
      <c r="S25">
        <v>5.08</v>
      </c>
      <c r="T25" s="16">
        <v>12</v>
      </c>
      <c r="U25" s="23">
        <f>D25-D26</f>
        <v>44</v>
      </c>
      <c r="V25" s="16"/>
      <c r="W25" s="104"/>
      <c r="X25" s="104"/>
      <c r="Y25" s="106">
        <f t="shared" si="0"/>
        <v>-100</v>
      </c>
    </row>
    <row r="26" spans="1:25">
      <c r="A26" s="16">
        <v>12</v>
      </c>
      <c r="B26" t="s">
        <v>187</v>
      </c>
      <c r="C26" t="s">
        <v>13</v>
      </c>
      <c r="D26">
        <v>4509</v>
      </c>
      <c r="E26">
        <v>76326</v>
      </c>
      <c r="F26">
        <v>7.2337480000000003</v>
      </c>
      <c r="G26">
        <v>0</v>
      </c>
      <c r="H26">
        <v>89.454999999999998</v>
      </c>
      <c r="I26">
        <v>22.8</v>
      </c>
      <c r="J26">
        <v>2.8</v>
      </c>
      <c r="K26">
        <v>15.6</v>
      </c>
      <c r="L26">
        <v>1.0137</v>
      </c>
      <c r="M26">
        <v>86.441999999999993</v>
      </c>
      <c r="N26">
        <v>92.710999999999999</v>
      </c>
      <c r="O26">
        <v>88.570999999999998</v>
      </c>
      <c r="P26">
        <v>14.6</v>
      </c>
      <c r="Q26">
        <v>39.4</v>
      </c>
      <c r="R26">
        <v>17</v>
      </c>
      <c r="S26">
        <v>5.07</v>
      </c>
      <c r="T26" s="16">
        <v>11</v>
      </c>
      <c r="U26" s="23">
        <f>D26-D27</f>
        <v>66</v>
      </c>
      <c r="V26" s="16"/>
      <c r="W26" s="105"/>
      <c r="X26" s="104"/>
      <c r="Y26" s="106">
        <f t="shared" si="0"/>
        <v>-100</v>
      </c>
    </row>
    <row r="27" spans="1:25">
      <c r="A27" s="16">
        <v>11</v>
      </c>
      <c r="B27" t="s">
        <v>188</v>
      </c>
      <c r="C27" t="s">
        <v>13</v>
      </c>
      <c r="D27">
        <v>4443</v>
      </c>
      <c r="E27">
        <v>76317</v>
      </c>
      <c r="F27">
        <v>7.3375469999999998</v>
      </c>
      <c r="G27">
        <v>0</v>
      </c>
      <c r="H27">
        <v>89.909000000000006</v>
      </c>
      <c r="I27">
        <v>21.4</v>
      </c>
      <c r="J27">
        <v>2.8</v>
      </c>
      <c r="K27">
        <v>15.4</v>
      </c>
      <c r="L27">
        <v>1.0139</v>
      </c>
      <c r="M27">
        <v>85.731999999999999</v>
      </c>
      <c r="N27">
        <v>92.974999999999994</v>
      </c>
      <c r="O27">
        <v>90.061000000000007</v>
      </c>
      <c r="P27">
        <v>14.8</v>
      </c>
      <c r="Q27">
        <v>37.299999999999997</v>
      </c>
      <c r="R27">
        <v>17.100000000000001</v>
      </c>
      <c r="S27">
        <v>5.09</v>
      </c>
      <c r="T27" s="16">
        <v>10</v>
      </c>
      <c r="U27" s="23">
        <f>D27-D28</f>
        <v>67</v>
      </c>
      <c r="V27" s="16"/>
      <c r="W27" s="105"/>
      <c r="X27" s="104"/>
      <c r="Y27" s="106">
        <f t="shared" si="0"/>
        <v>-100</v>
      </c>
    </row>
    <row r="28" spans="1:25">
      <c r="A28" s="16">
        <v>10</v>
      </c>
      <c r="B28" t="s">
        <v>189</v>
      </c>
      <c r="C28" t="s">
        <v>13</v>
      </c>
      <c r="D28">
        <v>4376</v>
      </c>
      <c r="E28">
        <v>76308</v>
      </c>
      <c r="F28">
        <v>7.1964360000000003</v>
      </c>
      <c r="G28">
        <v>0</v>
      </c>
      <c r="H28">
        <v>89.307000000000002</v>
      </c>
      <c r="I28">
        <v>22.9</v>
      </c>
      <c r="J28">
        <v>2.2000000000000002</v>
      </c>
      <c r="K28">
        <v>15.3</v>
      </c>
      <c r="L28">
        <v>1.0134000000000001</v>
      </c>
      <c r="M28">
        <v>85.947000000000003</v>
      </c>
      <c r="N28">
        <v>91.832999999999998</v>
      </c>
      <c r="O28">
        <v>88.691999999999993</v>
      </c>
      <c r="P28">
        <v>16</v>
      </c>
      <c r="Q28">
        <v>39.200000000000003</v>
      </c>
      <c r="R28">
        <v>18.7</v>
      </c>
      <c r="S28">
        <v>5.09</v>
      </c>
      <c r="T28" s="16">
        <v>9</v>
      </c>
      <c r="U28" s="23">
        <f t="shared" si="1"/>
        <v>53</v>
      </c>
      <c r="V28" s="16"/>
      <c r="W28" s="105"/>
      <c r="X28" s="104"/>
      <c r="Y28" s="106">
        <f t="shared" si="0"/>
        <v>-100</v>
      </c>
    </row>
    <row r="29" spans="1:25">
      <c r="A29" s="16">
        <v>9</v>
      </c>
      <c r="B29" t="s">
        <v>190</v>
      </c>
      <c r="C29" t="s">
        <v>13</v>
      </c>
      <c r="D29">
        <v>4323</v>
      </c>
      <c r="E29">
        <v>76300</v>
      </c>
      <c r="F29">
        <v>7.3319450000000002</v>
      </c>
      <c r="G29">
        <v>0</v>
      </c>
      <c r="H29">
        <v>89.551000000000002</v>
      </c>
      <c r="I29">
        <v>20.3</v>
      </c>
      <c r="J29">
        <v>3.3</v>
      </c>
      <c r="K29">
        <v>14.9</v>
      </c>
      <c r="L29">
        <v>1.0138</v>
      </c>
      <c r="M29">
        <v>86.411000000000001</v>
      </c>
      <c r="N29">
        <v>92.366</v>
      </c>
      <c r="O29">
        <v>90.111000000000004</v>
      </c>
      <c r="P29">
        <v>15.7</v>
      </c>
      <c r="Q29">
        <v>31.7</v>
      </c>
      <c r="R29">
        <v>17.5</v>
      </c>
      <c r="S29">
        <v>5.07</v>
      </c>
      <c r="T29" s="16">
        <v>8</v>
      </c>
      <c r="U29" s="23">
        <f>D29-D30</f>
        <v>79</v>
      </c>
      <c r="V29" s="16"/>
      <c r="W29" s="105">
        <v>41891.391585648147</v>
      </c>
      <c r="X29" s="104">
        <v>4323</v>
      </c>
      <c r="Y29" s="106">
        <f t="shared" si="0"/>
        <v>0</v>
      </c>
    </row>
    <row r="30" spans="1:25" s="25" customFormat="1">
      <c r="A30" s="21">
        <v>8</v>
      </c>
      <c r="B30" t="s">
        <v>146</v>
      </c>
      <c r="C30" t="s">
        <v>13</v>
      </c>
      <c r="D30">
        <v>4244</v>
      </c>
      <c r="E30">
        <v>76289</v>
      </c>
      <c r="F30">
        <v>7.295051</v>
      </c>
      <c r="G30">
        <v>0</v>
      </c>
      <c r="H30">
        <v>92.43</v>
      </c>
      <c r="I30">
        <v>20.7</v>
      </c>
      <c r="J30">
        <v>0.4</v>
      </c>
      <c r="K30">
        <v>8.6</v>
      </c>
      <c r="L30">
        <v>1.014</v>
      </c>
      <c r="M30">
        <v>87.504999999999995</v>
      </c>
      <c r="N30">
        <v>94.400999999999996</v>
      </c>
      <c r="O30">
        <v>89.054000000000002</v>
      </c>
      <c r="P30">
        <v>14.3</v>
      </c>
      <c r="Q30">
        <v>32.4</v>
      </c>
      <c r="R30">
        <v>16</v>
      </c>
      <c r="S30">
        <v>5.03</v>
      </c>
      <c r="T30" s="22">
        <v>7</v>
      </c>
      <c r="U30" s="23">
        <f>D30-D31</f>
        <v>10</v>
      </c>
      <c r="V30" s="24">
        <v>8</v>
      </c>
      <c r="W30" s="105">
        <v>41860.389641203707</v>
      </c>
      <c r="X30" s="104">
        <v>4244</v>
      </c>
      <c r="Y30" s="106">
        <f t="shared" si="0"/>
        <v>0</v>
      </c>
    </row>
    <row r="31" spans="1:25">
      <c r="A31" s="16">
        <v>7</v>
      </c>
      <c r="B31" t="s">
        <v>147</v>
      </c>
      <c r="C31" t="s">
        <v>13</v>
      </c>
      <c r="D31">
        <v>4234</v>
      </c>
      <c r="E31">
        <v>76288</v>
      </c>
      <c r="F31">
        <v>7.6195919999999999</v>
      </c>
      <c r="G31">
        <v>0</v>
      </c>
      <c r="H31">
        <v>92.646000000000001</v>
      </c>
      <c r="I31">
        <v>22.1</v>
      </c>
      <c r="J31">
        <v>0.9</v>
      </c>
      <c r="K31">
        <v>7.1</v>
      </c>
      <c r="L31">
        <v>1.0148999999999999</v>
      </c>
      <c r="M31">
        <v>91.325999999999993</v>
      </c>
      <c r="N31">
        <v>94.227999999999994</v>
      </c>
      <c r="O31">
        <v>92.852000000000004</v>
      </c>
      <c r="P31">
        <v>13.7</v>
      </c>
      <c r="Q31">
        <v>37.4</v>
      </c>
      <c r="R31">
        <v>14.3</v>
      </c>
      <c r="S31">
        <v>5.03</v>
      </c>
      <c r="T31" s="16">
        <v>6</v>
      </c>
      <c r="U31" s="23">
        <f t="shared" si="1"/>
        <v>21</v>
      </c>
      <c r="V31" s="5"/>
      <c r="W31" s="105">
        <v>41829.384618055556</v>
      </c>
      <c r="X31" s="104">
        <v>4234</v>
      </c>
      <c r="Y31" s="106">
        <f t="shared" si="0"/>
        <v>0</v>
      </c>
    </row>
    <row r="32" spans="1:25">
      <c r="A32" s="16">
        <v>6</v>
      </c>
      <c r="B32" t="s">
        <v>148</v>
      </c>
      <c r="C32" t="s">
        <v>13</v>
      </c>
      <c r="D32">
        <v>4213</v>
      </c>
      <c r="E32">
        <v>76285</v>
      </c>
      <c r="F32">
        <v>7.5525190000000002</v>
      </c>
      <c r="G32">
        <v>0</v>
      </c>
      <c r="H32">
        <v>90.144999999999996</v>
      </c>
      <c r="I32">
        <v>19.7</v>
      </c>
      <c r="J32">
        <v>1.8</v>
      </c>
      <c r="K32">
        <v>16</v>
      </c>
      <c r="L32">
        <v>1.0145999999999999</v>
      </c>
      <c r="M32">
        <v>87.504999999999995</v>
      </c>
      <c r="N32">
        <v>92.483000000000004</v>
      </c>
      <c r="O32">
        <v>92.344999999999999</v>
      </c>
      <c r="P32">
        <v>14.3</v>
      </c>
      <c r="Q32">
        <v>28.3</v>
      </c>
      <c r="R32">
        <v>15.4</v>
      </c>
      <c r="S32">
        <v>5.04</v>
      </c>
      <c r="T32" s="16">
        <v>5</v>
      </c>
      <c r="U32" s="23">
        <f t="shared" si="1"/>
        <v>41</v>
      </c>
      <c r="V32" s="5"/>
      <c r="W32" s="105">
        <v>41799.386678240742</v>
      </c>
      <c r="X32" s="104">
        <v>4214</v>
      </c>
      <c r="Y32" s="106">
        <f t="shared" si="0"/>
        <v>2.3736055067644202E-2</v>
      </c>
    </row>
    <row r="33" spans="1:25">
      <c r="A33" s="16">
        <v>5</v>
      </c>
      <c r="B33" t="s">
        <v>149</v>
      </c>
      <c r="C33" t="s">
        <v>13</v>
      </c>
      <c r="D33">
        <v>4172</v>
      </c>
      <c r="E33">
        <v>76279</v>
      </c>
      <c r="F33">
        <v>7.303922</v>
      </c>
      <c r="G33">
        <v>0</v>
      </c>
      <c r="H33">
        <v>89.085999999999999</v>
      </c>
      <c r="I33">
        <v>18.8</v>
      </c>
      <c r="J33">
        <v>2.5</v>
      </c>
      <c r="K33">
        <v>16</v>
      </c>
      <c r="L33">
        <v>1.0137</v>
      </c>
      <c r="M33">
        <v>85.831999999999994</v>
      </c>
      <c r="N33">
        <v>91.361999999999995</v>
      </c>
      <c r="O33">
        <v>89.807000000000002</v>
      </c>
      <c r="P33">
        <v>15.3</v>
      </c>
      <c r="Q33">
        <v>31.1</v>
      </c>
      <c r="R33">
        <v>17.7</v>
      </c>
      <c r="S33">
        <v>5.04</v>
      </c>
      <c r="T33" s="16">
        <v>4</v>
      </c>
      <c r="U33" s="23">
        <f t="shared" si="1"/>
        <v>58</v>
      </c>
      <c r="V33" s="5"/>
      <c r="W33" s="105">
        <v>41768.39099537037</v>
      </c>
      <c r="X33" s="104">
        <v>4172</v>
      </c>
      <c r="Y33" s="106">
        <f t="shared" si="0"/>
        <v>0</v>
      </c>
    </row>
    <row r="34" spans="1:25">
      <c r="A34" s="16">
        <v>4</v>
      </c>
      <c r="B34" t="s">
        <v>150</v>
      </c>
      <c r="C34" t="s">
        <v>13</v>
      </c>
      <c r="D34">
        <v>4114</v>
      </c>
      <c r="E34">
        <v>76271</v>
      </c>
      <c r="F34">
        <v>7.055212</v>
      </c>
      <c r="G34">
        <v>0</v>
      </c>
      <c r="H34">
        <v>89.292000000000002</v>
      </c>
      <c r="I34">
        <v>17</v>
      </c>
      <c r="J34">
        <v>3.8</v>
      </c>
      <c r="K34">
        <v>13.7</v>
      </c>
      <c r="L34">
        <v>1.0134000000000001</v>
      </c>
      <c r="M34">
        <v>85.947000000000003</v>
      </c>
      <c r="N34">
        <v>91.972999999999999</v>
      </c>
      <c r="O34">
        <v>85.947000000000003</v>
      </c>
      <c r="P34">
        <v>14.7</v>
      </c>
      <c r="Q34">
        <v>20.8</v>
      </c>
      <c r="R34">
        <v>16.399999999999999</v>
      </c>
      <c r="S34">
        <v>5.03</v>
      </c>
      <c r="T34" s="16">
        <v>3</v>
      </c>
      <c r="U34" s="23">
        <f t="shared" si="1"/>
        <v>90</v>
      </c>
      <c r="V34" s="5"/>
      <c r="W34" s="105">
        <v>41738.386990740742</v>
      </c>
      <c r="X34" s="104">
        <v>4114</v>
      </c>
      <c r="Y34" s="106">
        <f t="shared" si="0"/>
        <v>0</v>
      </c>
    </row>
    <row r="35" spans="1:25">
      <c r="A35" s="16">
        <v>3</v>
      </c>
      <c r="B35" t="s">
        <v>151</v>
      </c>
      <c r="C35" t="s">
        <v>13</v>
      </c>
      <c r="D35">
        <v>4024</v>
      </c>
      <c r="E35">
        <v>76259</v>
      </c>
      <c r="F35">
        <v>7.142163</v>
      </c>
      <c r="G35">
        <v>0</v>
      </c>
      <c r="H35">
        <v>90.638000000000005</v>
      </c>
      <c r="I35">
        <v>20.8</v>
      </c>
      <c r="J35">
        <v>2</v>
      </c>
      <c r="K35">
        <v>15.4</v>
      </c>
      <c r="L35">
        <v>1.0134000000000001</v>
      </c>
      <c r="M35">
        <v>87.078999999999994</v>
      </c>
      <c r="N35">
        <v>92.945999999999998</v>
      </c>
      <c r="O35">
        <v>87.480999999999995</v>
      </c>
      <c r="P35">
        <v>15.8</v>
      </c>
      <c r="Q35">
        <v>37.6</v>
      </c>
      <c r="R35">
        <v>17.399999999999999</v>
      </c>
      <c r="S35">
        <v>5.04</v>
      </c>
      <c r="T35" s="16">
        <v>2</v>
      </c>
      <c r="U35" s="23">
        <f t="shared" si="1"/>
        <v>47</v>
      </c>
      <c r="V35" s="5"/>
      <c r="W35" s="105">
        <v>41707.479074074072</v>
      </c>
      <c r="X35" s="104">
        <v>4024</v>
      </c>
      <c r="Y35" s="106">
        <f>((X35*100)/D35)-100</f>
        <v>0</v>
      </c>
    </row>
    <row r="36" spans="1:25">
      <c r="A36" s="16">
        <v>2</v>
      </c>
      <c r="B36" t="s">
        <v>152</v>
      </c>
      <c r="C36" t="s">
        <v>13</v>
      </c>
      <c r="D36">
        <v>3977</v>
      </c>
      <c r="E36">
        <v>76252</v>
      </c>
      <c r="F36">
        <v>7.3024829999999996</v>
      </c>
      <c r="G36">
        <v>0</v>
      </c>
      <c r="H36">
        <v>89.909000000000006</v>
      </c>
      <c r="I36">
        <v>24.4</v>
      </c>
      <c r="J36">
        <v>2.7</v>
      </c>
      <c r="K36">
        <v>15.4</v>
      </c>
      <c r="L36">
        <v>1.0136000000000001</v>
      </c>
      <c r="M36">
        <v>86.840999999999994</v>
      </c>
      <c r="N36">
        <v>92.296000000000006</v>
      </c>
      <c r="O36">
        <v>90.016000000000005</v>
      </c>
      <c r="P36">
        <v>16.100000000000001</v>
      </c>
      <c r="Q36">
        <v>40.799999999999997</v>
      </c>
      <c r="R36">
        <v>18.3</v>
      </c>
      <c r="S36">
        <v>5.05</v>
      </c>
      <c r="T36" s="16">
        <v>1</v>
      </c>
      <c r="U36" s="23">
        <f t="shared" si="1"/>
        <v>64</v>
      </c>
      <c r="V36" s="5"/>
      <c r="W36" s="105">
        <v>41679.390381944446</v>
      </c>
      <c r="X36" s="104">
        <v>3977</v>
      </c>
      <c r="Y36" s="106">
        <f t="shared" ref="Y36:Y37" si="2">((X36*100)/D36)-100</f>
        <v>0</v>
      </c>
    </row>
    <row r="37" spans="1:25">
      <c r="A37" s="16">
        <v>1</v>
      </c>
      <c r="B37" t="s">
        <v>138</v>
      </c>
      <c r="C37" t="s">
        <v>13</v>
      </c>
      <c r="D37">
        <v>3913</v>
      </c>
      <c r="E37">
        <v>76243</v>
      </c>
      <c r="F37">
        <v>7.2996939999999997</v>
      </c>
      <c r="G37">
        <v>0</v>
      </c>
      <c r="H37">
        <v>92.144000000000005</v>
      </c>
      <c r="I37">
        <v>24.4</v>
      </c>
      <c r="J37">
        <v>0.8</v>
      </c>
      <c r="K37">
        <v>14.3</v>
      </c>
      <c r="L37">
        <v>1.0136000000000001</v>
      </c>
      <c r="M37">
        <v>88.83</v>
      </c>
      <c r="N37">
        <v>94.081000000000003</v>
      </c>
      <c r="O37">
        <v>90.016999999999996</v>
      </c>
      <c r="P37">
        <v>16.2</v>
      </c>
      <c r="Q37">
        <v>39.6</v>
      </c>
      <c r="R37">
        <v>18.399999999999999</v>
      </c>
      <c r="S37">
        <v>5.04</v>
      </c>
      <c r="T37" s="1"/>
      <c r="U37" s="26"/>
      <c r="V37" s="5"/>
      <c r="W37" s="105">
        <v>41648.383032407408</v>
      </c>
      <c r="X37" s="104">
        <v>3914</v>
      </c>
      <c r="Y37" s="106">
        <f t="shared" si="2"/>
        <v>2.5555839509323164E-2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186"/>
      <c r="X38" s="187"/>
      <c r="Y38" s="188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180"/>
      <c r="X39" s="181"/>
      <c r="Y39" s="18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180"/>
      <c r="X40" s="181"/>
      <c r="Y40" s="18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183"/>
      <c r="X41" s="184"/>
      <c r="Y41" s="185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34</vt:i4>
      </vt:variant>
      <vt:variant>
        <vt:lpstr>Rangos con nombre</vt:lpstr>
      </vt:variant>
      <vt:variant>
        <vt:i4>5</vt:i4>
      </vt:variant>
    </vt:vector>
  </HeadingPairs>
  <TitlesOfParts>
    <vt:vector size="39" baseType="lpstr">
      <vt:lpstr>Balance Volumetrico</vt:lpstr>
      <vt:lpstr>PIQ</vt:lpstr>
      <vt:lpstr>AERnn C</vt:lpstr>
      <vt:lpstr>AER S</vt:lpstr>
      <vt:lpstr>Avery</vt:lpstr>
      <vt:lpstr>Beach</vt:lpstr>
      <vt:lpstr>Bravo</vt:lpstr>
      <vt:lpstr>Comex</vt:lpstr>
      <vt:lpstr>Copper</vt:lpstr>
      <vt:lpstr>Crown</vt:lpstr>
      <vt:lpstr>DREnc</vt:lpstr>
      <vt:lpstr>Eaton</vt:lpstr>
      <vt:lpstr>Elicamex</vt:lpstr>
      <vt:lpstr>Euro</vt:lpstr>
      <vt:lpstr>Foam</vt:lpstr>
      <vt:lpstr>Fracsa</vt:lpstr>
      <vt:lpstr>Frenos Trw</vt:lpstr>
      <vt:lpstr>Hitachi</vt:lpstr>
      <vt:lpstr>Ipc</vt:lpstr>
      <vt:lpstr>Jafra</vt:lpstr>
      <vt:lpstr>KH Méx</vt:lpstr>
      <vt:lpstr>Kluber</vt:lpstr>
      <vt:lpstr>Messier</vt:lpstr>
      <vt:lpstr>Metokote</vt:lpstr>
      <vt:lpstr>Mpi</vt:lpstr>
      <vt:lpstr>Narmex</vt:lpstr>
      <vt:lpstr>Norgren</vt:lpstr>
      <vt:lpstr>Rohm</vt:lpstr>
      <vt:lpstr>Ronal</vt:lpstr>
      <vt:lpstr>Samsung</vt:lpstr>
      <vt:lpstr>Securency</vt:lpstr>
      <vt:lpstr>Tafime</vt:lpstr>
      <vt:lpstr>Valeo</vt:lpstr>
      <vt:lpstr>Vrk</vt:lpstr>
      <vt:lpstr>'AERnn C'!Área_de_impresión</vt:lpstr>
      <vt:lpstr>'Balance Volumetrico'!Área_de_impresión</vt:lpstr>
      <vt:lpstr>Bravo!Área_de_impresión</vt:lpstr>
      <vt:lpstr>PIQ!Área_de_impresión</vt:lpstr>
      <vt:lpstr>Valeo!Área_de_impresión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ccarranza</dc:creator>
  <cp:lastModifiedBy>Emmanuel</cp:lastModifiedBy>
  <dcterms:created xsi:type="dcterms:W3CDTF">2014-06-25T19:47:02Z</dcterms:created>
  <dcterms:modified xsi:type="dcterms:W3CDTF">2015-07-08T17:38:42Z</dcterms:modified>
</cp:coreProperties>
</file>